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tif" ContentType="image/tif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autoCompressPictures="0" defaultThemeVersion="124226"/>
  <mc:AlternateContent xmlns:mc="http://schemas.openxmlformats.org/markup-compatibility/2006">
    <mc:Choice Requires="x15">
      <x15ac:absPath xmlns:x15ac="http://schemas.microsoft.com/office/spreadsheetml/2010/11/ac" url="https://volkswagengroup-my.sharepoint.com/personal/jens_froelich_audi_de/Documents/Desktop/"/>
    </mc:Choice>
  </mc:AlternateContent>
  <xr:revisionPtr revIDLastSave="1" documentId="8_{58289B9D-4A75-4EED-A980-654CC3263EEA}" xr6:coauthVersionLast="47" xr6:coauthVersionMax="47" xr10:uidLastSave="{FA9F5751-5B09-4F81-8C28-57D2364FCCE0}"/>
  <bookViews>
    <workbookView xWindow="-38520" yWindow="-120" windowWidth="38640" windowHeight="21120" xr2:uid="{72AFFCCF-19F3-4927-B05B-5AF65C6769F5}"/>
  </bookViews>
  <sheets>
    <sheet name="Willkommen" sheetId="88" r:id="rId1"/>
    <sheet name="Deckblatt" sheetId="71" r:id="rId2"/>
    <sheet name="Reifegrade" sheetId="87" r:id="rId3"/>
    <sheet name="Definitionen" sheetId="86" r:id="rId4"/>
    <sheet name="Informationssicherheit" sheetId="56" r:id="rId5"/>
    <sheet name="Prototypenschutz" sheetId="76" r:id="rId6"/>
    <sheet name="Datenschutz" sheetId="91" r:id="rId7"/>
    <sheet name="Ergebnisse" sheetId="75" r:id="rId8"/>
    <sheet name="Beispiele für KPIs" sheetId="89" r:id="rId9"/>
    <sheet name="Lizenz" sheetId="84" r:id="rId10"/>
    <sheet name="Änderungshistorie" sheetId="90" r:id="rId11"/>
  </sheets>
  <definedNames>
    <definedName name="_xlnm._FilterDatabase" localSheetId="4" hidden="1">Informationssicherheit!$A$2:$AA$66</definedName>
    <definedName name="_xlnm._FilterDatabase" localSheetId="5" hidden="1">Prototypenschutz!$A$2:$X$25</definedName>
    <definedName name="Classification_level" localSheetId="10">#REF!</definedName>
    <definedName name="Classification_level" localSheetId="3">#REF!</definedName>
    <definedName name="Classification_level" localSheetId="7">#REF!</definedName>
    <definedName name="Classification_level" localSheetId="4">#REF!</definedName>
    <definedName name="Classification_level" localSheetId="5">#REF!</definedName>
    <definedName name="Classification_level" localSheetId="2">#REF!</definedName>
    <definedName name="Classification_level">#REF!</definedName>
    <definedName name="Control1.1">#REF!</definedName>
    <definedName name="Control1.2">#REF!</definedName>
    <definedName name="Control1.3">#REF!</definedName>
    <definedName name="Control10.1">#REF!</definedName>
    <definedName name="Control11.1">#REF!</definedName>
    <definedName name="Control11.2">#REF!</definedName>
    <definedName name="Control11.3">#REF!</definedName>
    <definedName name="Control11.4">#REF!</definedName>
    <definedName name="Control12.1">#REF!</definedName>
    <definedName name="Control12.2">#REF!</definedName>
    <definedName name="Control12.3">#REF!</definedName>
    <definedName name="Control12.4">#REF!</definedName>
    <definedName name="Control12.5">#REF!</definedName>
    <definedName name="Control12.6">#REF!</definedName>
    <definedName name="Control12.7">#REF!</definedName>
    <definedName name="Control12.8">#REF!</definedName>
    <definedName name="Control12.9">#REF!</definedName>
    <definedName name="Control13.1">#REF!</definedName>
    <definedName name="Control13.2">#REF!</definedName>
    <definedName name="Control13.3">#REF!</definedName>
    <definedName name="Control13.4">#REF!</definedName>
    <definedName name="Control13.5">#REF!</definedName>
    <definedName name="Control14.1">#REF!</definedName>
    <definedName name="Control14.2">#REF!</definedName>
    <definedName name="Control14.3">#REF!</definedName>
    <definedName name="Control14.4">#REF!</definedName>
    <definedName name="Control15.1">#REF!</definedName>
    <definedName name="Control15.2">#REF!</definedName>
    <definedName name="Control16.1">#REF!</definedName>
    <definedName name="Control16.2">#REF!</definedName>
    <definedName name="Control17.1">#REF!</definedName>
    <definedName name="Control18.1">#REF!</definedName>
    <definedName name="Control18.2">#REF!</definedName>
    <definedName name="Control18.3">#REF!</definedName>
    <definedName name="Control18.4">#REF!</definedName>
    <definedName name="Control23.11.1" localSheetId="10">#REF!</definedName>
    <definedName name="Control23.11.1" localSheetId="6">#REF!</definedName>
    <definedName name="Control23.11.1" localSheetId="3">#REF!</definedName>
    <definedName name="Control23.11.1" localSheetId="7">#REF!</definedName>
    <definedName name="Control23.11.1" localSheetId="4">#REF!</definedName>
    <definedName name="Control23.11.1" localSheetId="5">#REF!</definedName>
    <definedName name="Control23.11.1" localSheetId="2">#REF!</definedName>
    <definedName name="Control23.11.1">#REF!</definedName>
    <definedName name="Control23.13.3" localSheetId="10">#REF!</definedName>
    <definedName name="Control23.13.3" localSheetId="6">#REF!</definedName>
    <definedName name="Control23.13.3" localSheetId="3">#REF!</definedName>
    <definedName name="Control23.13.3" localSheetId="7">#REF!</definedName>
    <definedName name="Control23.13.3" localSheetId="4">#REF!</definedName>
    <definedName name="Control23.13.3" localSheetId="5">#REF!</definedName>
    <definedName name="Control23.13.3" localSheetId="2">#REF!</definedName>
    <definedName name="Control23.13.3">#REF!</definedName>
    <definedName name="Control23.7.2" localSheetId="10">#REF!</definedName>
    <definedName name="Control23.7.2" localSheetId="6">#REF!</definedName>
    <definedName name="Control23.7.2" localSheetId="3">#REF!</definedName>
    <definedName name="Control23.7.2" localSheetId="7">#REF!</definedName>
    <definedName name="Control23.7.2" localSheetId="4">#REF!</definedName>
    <definedName name="Control23.7.2" localSheetId="5">#REF!</definedName>
    <definedName name="Control23.7.2" localSheetId="2">#REF!</definedName>
    <definedName name="Control23.7.2">#REF!</definedName>
    <definedName name="Control23.9.2" localSheetId="10">#REF!</definedName>
    <definedName name="Control23.9.2" localSheetId="6">#REF!</definedName>
    <definedName name="Control23.9.2" localSheetId="3">#REF!</definedName>
    <definedName name="Control23.9.2" localSheetId="7">#REF!</definedName>
    <definedName name="Control23.9.2" localSheetId="4">#REF!</definedName>
    <definedName name="Control23.9.2" localSheetId="5">#REF!</definedName>
    <definedName name="Control23.9.2" localSheetId="2">#REF!</definedName>
    <definedName name="Control23.9.2">#REF!</definedName>
    <definedName name="Control5.1">#REF!</definedName>
    <definedName name="Control6.1">#REF!</definedName>
    <definedName name="Control6.2">#REF!</definedName>
    <definedName name="Control6.3">#REF!</definedName>
    <definedName name="Control6.4">#REF!</definedName>
    <definedName name="Control7.1">#REF!</definedName>
    <definedName name="Control7.2">#REF!</definedName>
    <definedName name="Control8.1">#REF!</definedName>
    <definedName name="Control8.2">#REF!</definedName>
    <definedName name="Control8.3">#REF!</definedName>
    <definedName name="Control8.4">#REF!</definedName>
    <definedName name="Control9.1">#REF!</definedName>
    <definedName name="Control9.2">#REF!</definedName>
    <definedName name="Control9.3">#REF!</definedName>
    <definedName name="Control9.4">#REF!</definedName>
    <definedName name="Control9.5">#REF!</definedName>
    <definedName name="Control9.6">#REF!</definedName>
    <definedName name="_xlnm.Print_Area" localSheetId="10">Änderungshistorie!$A$1:$C$163</definedName>
    <definedName name="_xlnm.Print_Area" localSheetId="8">'Beispiele für KPIs'!$A$1:$AQ$14</definedName>
    <definedName name="_xlnm.Print_Area" localSheetId="6">Datenschutz!$A$1:$J$23</definedName>
    <definedName name="_xlnm.Print_Area" localSheetId="1">Deckblatt!$B$1:$C$23</definedName>
    <definedName name="_xlnm.Print_Area" localSheetId="3">Definitionen!$B$1:$E$61</definedName>
    <definedName name="_xlnm.Print_Area" localSheetId="7">Ergebnisse!$A$1:$H$105</definedName>
    <definedName name="_xlnm.Print_Area" localSheetId="4">Informationssicherheit!$A$1:$N$66</definedName>
    <definedName name="_xlnm.Print_Area" localSheetId="9">Lizenz!$B$1:$B$92</definedName>
    <definedName name="_xlnm.Print_Area" localSheetId="5">Prototypenschutz!$A$1:$L$25</definedName>
    <definedName name="_xlnm.Print_Area" localSheetId="2">Reifegrade!$B$1:$H$7</definedName>
    <definedName name="_xlnm.Print_Area" localSheetId="0">Willkommen!$B$1:$B$23</definedName>
    <definedName name="er" localSheetId="10">#REF!</definedName>
    <definedName name="er" localSheetId="3">#REF!</definedName>
    <definedName name="er" localSheetId="7">#REF!</definedName>
    <definedName name="er" localSheetId="5">#REF!</definedName>
    <definedName name="er" localSheetId="2">#REF!</definedName>
    <definedName name="er">#REF!</definedName>
    <definedName name="Erl_Anforderungen">#REF!</definedName>
    <definedName name="KPI11.1" localSheetId="10">#REF!</definedName>
    <definedName name="KPI11.1" localSheetId="6">#REF!</definedName>
    <definedName name="KPI11.1" localSheetId="3">#REF!</definedName>
    <definedName name="KPI11.1" localSheetId="7">#REF!</definedName>
    <definedName name="KPI11.1" localSheetId="4">#REF!</definedName>
    <definedName name="KPI11.1" localSheetId="5">#REF!</definedName>
    <definedName name="KPI11.1" localSheetId="2">#REF!</definedName>
    <definedName name="KPI11.1">#REF!</definedName>
    <definedName name="KPI11.3" localSheetId="10">#REF!</definedName>
    <definedName name="KPI11.3" localSheetId="6">#REF!</definedName>
    <definedName name="KPI11.3" localSheetId="3">#REF!</definedName>
    <definedName name="KPI11.3" localSheetId="7">#REF!</definedName>
    <definedName name="KPI11.3" localSheetId="4">#REF!</definedName>
    <definedName name="KPI11.3" localSheetId="5">#REF!</definedName>
    <definedName name="KPI11.3" localSheetId="2">#REF!</definedName>
    <definedName name="KPI11.3">#REF!</definedName>
    <definedName name="KPI12.5" localSheetId="10">#REF!</definedName>
    <definedName name="KPI12.5" localSheetId="6">#REF!</definedName>
    <definedName name="KPI12.5" localSheetId="3">#REF!</definedName>
    <definedName name="KPI12.5" localSheetId="7">#REF!</definedName>
    <definedName name="KPI12.5" localSheetId="4">#REF!</definedName>
    <definedName name="KPI12.5" localSheetId="5">#REF!</definedName>
    <definedName name="KPI12.5" localSheetId="2">#REF!</definedName>
    <definedName name="KPI12.5">#REF!</definedName>
    <definedName name="KPI12.6" localSheetId="10">#REF!</definedName>
    <definedName name="KPI12.6" localSheetId="6">#REF!</definedName>
    <definedName name="KPI12.6" localSheetId="3">#REF!</definedName>
    <definedName name="KPI12.6" localSheetId="7">#REF!</definedName>
    <definedName name="KPI12.6" localSheetId="4">#REF!</definedName>
    <definedName name="KPI12.6" localSheetId="5">#REF!</definedName>
    <definedName name="KPI12.6" localSheetId="2">#REF!</definedName>
    <definedName name="KPI12.6">#REF!</definedName>
    <definedName name="KPI12.8" localSheetId="10">#REF!</definedName>
    <definedName name="KPI12.8" localSheetId="6">#REF!</definedName>
    <definedName name="KPI12.8" localSheetId="3">#REF!</definedName>
    <definedName name="KPI12.8" localSheetId="7">#REF!</definedName>
    <definedName name="KPI12.8" localSheetId="4">#REF!</definedName>
    <definedName name="KPI12.8" localSheetId="5">#REF!</definedName>
    <definedName name="KPI12.8" localSheetId="2">#REF!</definedName>
    <definedName name="KPI12.8">#REF!</definedName>
    <definedName name="KPI13.2" localSheetId="10">#REF!</definedName>
    <definedName name="KPI13.2" localSheetId="6">#REF!</definedName>
    <definedName name="KPI13.2" localSheetId="3">#REF!</definedName>
    <definedName name="KPI13.2" localSheetId="7">#REF!</definedName>
    <definedName name="KPI13.2" localSheetId="4">#REF!</definedName>
    <definedName name="KPI13.2" localSheetId="5">#REF!</definedName>
    <definedName name="KPI13.2" localSheetId="2">#REF!</definedName>
    <definedName name="KPI13.2">#REF!</definedName>
    <definedName name="KPI13.5" localSheetId="10">#REF!</definedName>
    <definedName name="KPI13.5" localSheetId="6">#REF!</definedName>
    <definedName name="KPI13.5" localSheetId="3">#REF!</definedName>
    <definedName name="KPI13.5" localSheetId="7">#REF!</definedName>
    <definedName name="KPI13.5" localSheetId="4">#REF!</definedName>
    <definedName name="KPI13.5" localSheetId="5">#REF!</definedName>
    <definedName name="KPI13.5" localSheetId="2">#REF!</definedName>
    <definedName name="KPI13.5">#REF!</definedName>
    <definedName name="KPI14.1">#REF!</definedName>
    <definedName name="KPI14.2" localSheetId="10">#REF!</definedName>
    <definedName name="KPI14.2" localSheetId="6">#REF!</definedName>
    <definedName name="KPI14.2" localSheetId="3">#REF!</definedName>
    <definedName name="KPI14.2" localSheetId="7">#REF!</definedName>
    <definedName name="KPI14.2" localSheetId="4">#REF!</definedName>
    <definedName name="KPI14.2" localSheetId="5">#REF!</definedName>
    <definedName name="KPI14.2" localSheetId="2">#REF!</definedName>
    <definedName name="KPI14.2">#REF!</definedName>
    <definedName name="KPI18.4" localSheetId="10">#REF!</definedName>
    <definedName name="KPI18.4" localSheetId="6">#REF!</definedName>
    <definedName name="KPI18.4" localSheetId="3">#REF!</definedName>
    <definedName name="KPI18.4" localSheetId="7">#REF!</definedName>
    <definedName name="KPI18.4" localSheetId="4">#REF!</definedName>
    <definedName name="KPI18.4" localSheetId="5">#REF!</definedName>
    <definedName name="KPI18.4" localSheetId="2">#REF!</definedName>
    <definedName name="KPI18.4">#REF!</definedName>
    <definedName name="KPI5.1" localSheetId="10">#REF!</definedName>
    <definedName name="KPI5.1" localSheetId="6">#REF!</definedName>
    <definedName name="KPI5.1" localSheetId="3">#REF!</definedName>
    <definedName name="KPI5.1" localSheetId="7">#REF!</definedName>
    <definedName name="KPI5.1" localSheetId="4">#REF!</definedName>
    <definedName name="KPI5.1" localSheetId="5">#REF!</definedName>
    <definedName name="KPI5.1" localSheetId="2">#REF!</definedName>
    <definedName name="KPI5.1">#REF!</definedName>
    <definedName name="KPI6.2" localSheetId="10">#REF!</definedName>
    <definedName name="KPI6.2" localSheetId="6">#REF!</definedName>
    <definedName name="KPI6.2" localSheetId="3">#REF!</definedName>
    <definedName name="KPI6.2" localSheetId="7">#REF!</definedName>
    <definedName name="KPI6.2" localSheetId="4">#REF!</definedName>
    <definedName name="KPI6.2" localSheetId="5">#REF!</definedName>
    <definedName name="KPI6.2" localSheetId="2">#REF!</definedName>
    <definedName name="KPI6.2">#REF!</definedName>
    <definedName name="KPI6.3" localSheetId="10">#REF!</definedName>
    <definedName name="KPI6.3" localSheetId="6">#REF!</definedName>
    <definedName name="KPI6.3" localSheetId="3">#REF!</definedName>
    <definedName name="KPI6.3" localSheetId="7">#REF!</definedName>
    <definedName name="KPI6.3" localSheetId="4">#REF!</definedName>
    <definedName name="KPI6.3" localSheetId="5">#REF!</definedName>
    <definedName name="KPI6.3" localSheetId="2">#REF!</definedName>
    <definedName name="KPI6.3">#REF!</definedName>
    <definedName name="Off_Premises_workplace" localSheetId="10">#REF!</definedName>
    <definedName name="Off_Premises_workplace" localSheetId="3">#REF!</definedName>
    <definedName name="Off_Premises_workplace" localSheetId="7">#REF!</definedName>
    <definedName name="Off_Premises_workplace" localSheetId="4">#REF!</definedName>
    <definedName name="Off_Premises_workplace" localSheetId="5">#REF!</definedName>
    <definedName name="Off_Premises_workplace" localSheetId="2">#REF!</definedName>
    <definedName name="Off_Premises_workplace">#REF!</definedName>
    <definedName name="Optics" localSheetId="10">#REF!</definedName>
    <definedName name="Optics" localSheetId="3">#REF!</definedName>
    <definedName name="Optics" localSheetId="7">#REF!</definedName>
    <definedName name="Optics" localSheetId="4">#REF!</definedName>
    <definedName name="Optics" localSheetId="5">#REF!</definedName>
    <definedName name="Optics" localSheetId="2">#REF!</definedName>
    <definedName name="Optics">#REF!</definedName>
    <definedName name="Personnel" localSheetId="10">#REF!</definedName>
    <definedName name="Personnel" localSheetId="3">#REF!</definedName>
    <definedName name="Personnel" localSheetId="7">#REF!</definedName>
    <definedName name="Personnel" localSheetId="4">#REF!</definedName>
    <definedName name="Personnel" localSheetId="5">#REF!</definedName>
    <definedName name="Personnel" localSheetId="2">#REF!</definedName>
    <definedName name="Personnel">#REF!</definedName>
    <definedName name="Protection_class" localSheetId="10">#REF!</definedName>
    <definedName name="Protection_class" localSheetId="3">#REF!</definedName>
    <definedName name="Protection_class" localSheetId="7">#REF!</definedName>
    <definedName name="Protection_class" localSheetId="4">#REF!</definedName>
    <definedName name="Protection_class" localSheetId="5">#REF!</definedName>
    <definedName name="Protection_class" localSheetId="2">#REF!</definedName>
    <definedName name="Protection_class">#REF!</definedName>
    <definedName name="Security_zones" localSheetId="10">#REF!</definedName>
    <definedName name="Security_zones" localSheetId="3">#REF!</definedName>
    <definedName name="Security_zones" localSheetId="7">#REF!</definedName>
    <definedName name="Security_zones" localSheetId="4">#REF!</definedName>
    <definedName name="Security_zones" localSheetId="5">#REF!</definedName>
    <definedName name="Security_zones" localSheetId="2">#REF!</definedName>
    <definedName name="Security_zones">#REF!</definedName>
    <definedName name="VDA_1_1" localSheetId="10">#REF!</definedName>
    <definedName name="VDA_1_1" localSheetId="8">#REF!</definedName>
    <definedName name="VDA_1_1" localSheetId="3">#REF!</definedName>
    <definedName name="VDA_1_1" localSheetId="4">Informationssicherheit!#REF!</definedName>
    <definedName name="VDA_1_1" localSheetId="5">Prototypenschutz!#REF!</definedName>
    <definedName name="VDA_1_1" localSheetId="2">#REF!</definedName>
    <definedName name="VDA_1_1">#REF!</definedName>
    <definedName name="VDA_1_1_1" localSheetId="3">Informationssicherheit!#REF!</definedName>
    <definedName name="VDA_1_1_1" localSheetId="7">Informationssicherheit!#REF!</definedName>
    <definedName name="VDA_1_1_1" localSheetId="5">Prototypenschutz!#REF!</definedName>
    <definedName name="VDA_1_1_1" localSheetId="2">Informationssicherheit!#REF!</definedName>
    <definedName name="VDA_1_1_1">Informationssicherheit!#REF!</definedName>
    <definedName name="VDA_1_2" localSheetId="10">#REF!</definedName>
    <definedName name="VDA_1_2" localSheetId="8">#REF!</definedName>
    <definedName name="VDA_1_2" localSheetId="3">#REF!</definedName>
    <definedName name="VDA_1_2" localSheetId="4">Informationssicherheit!#REF!</definedName>
    <definedName name="VDA_1_2" localSheetId="5">Prototypenschutz!#REF!</definedName>
    <definedName name="VDA_1_2" localSheetId="2">#REF!</definedName>
    <definedName name="VDA_1_2">#REF!</definedName>
    <definedName name="VDA_1_3" localSheetId="10">#REF!</definedName>
    <definedName name="VDA_1_3" localSheetId="8">#REF!</definedName>
    <definedName name="VDA_1_3" localSheetId="3">#REF!</definedName>
    <definedName name="VDA_1_3" localSheetId="4">Informationssicherheit!#REF!</definedName>
    <definedName name="VDA_1_3" localSheetId="5">Prototypenschutz!#REF!</definedName>
    <definedName name="VDA_1_3" localSheetId="2">#REF!</definedName>
    <definedName name="VDA_1_3">#REF!</definedName>
    <definedName name="VDA_10_1" localSheetId="10">#REF!</definedName>
    <definedName name="VDA_10_1" localSheetId="8">#REF!</definedName>
    <definedName name="VDA_10_1" localSheetId="3">#REF!</definedName>
    <definedName name="VDA_10_1" localSheetId="4">Informationssicherheit!#REF!</definedName>
    <definedName name="VDA_10_1" localSheetId="5">Prototypenschutz!#REF!</definedName>
    <definedName name="VDA_10_1" localSheetId="2">#REF!</definedName>
    <definedName name="VDA_10_1">#REF!</definedName>
    <definedName name="VDA_11_1" localSheetId="10">#REF!</definedName>
    <definedName name="VDA_11_1" localSheetId="8">#REF!</definedName>
    <definedName name="VDA_11_1" localSheetId="3">#REF!</definedName>
    <definedName name="VDA_11_1" localSheetId="4">Informationssicherheit!#REF!</definedName>
    <definedName name="VDA_11_1" localSheetId="5">Prototypenschutz!#REF!</definedName>
    <definedName name="VDA_11_1" localSheetId="2">#REF!</definedName>
    <definedName name="VDA_11_1">#REF!</definedName>
    <definedName name="VDA_11_2" localSheetId="10">#REF!</definedName>
    <definedName name="VDA_11_2" localSheetId="8">#REF!</definedName>
    <definedName name="VDA_11_2" localSheetId="3">#REF!</definedName>
    <definedName name="VDA_11_2" localSheetId="4">Informationssicherheit!#REF!</definedName>
    <definedName name="VDA_11_2" localSheetId="5">Prototypenschutz!#REF!</definedName>
    <definedName name="VDA_11_2" localSheetId="2">#REF!</definedName>
    <definedName name="VDA_11_2">#REF!</definedName>
    <definedName name="VDA_11_3" localSheetId="10">#REF!</definedName>
    <definedName name="VDA_11_3" localSheetId="8">#REF!</definedName>
    <definedName name="VDA_11_3" localSheetId="3">#REF!</definedName>
    <definedName name="VDA_11_3" localSheetId="4">Informationssicherheit!#REF!</definedName>
    <definedName name="VDA_11_3" localSheetId="5">Prototypenschutz!#REF!</definedName>
    <definedName name="VDA_11_3" localSheetId="2">#REF!</definedName>
    <definedName name="VDA_11_3">#REF!</definedName>
    <definedName name="VDA_11_4" localSheetId="10">#REF!</definedName>
    <definedName name="VDA_11_4" localSheetId="8">#REF!</definedName>
    <definedName name="VDA_11_4" localSheetId="3">#REF!</definedName>
    <definedName name="VDA_11_4" localSheetId="4">Informationssicherheit!#REF!</definedName>
    <definedName name="VDA_11_4" localSheetId="5">Prototypenschutz!#REF!</definedName>
    <definedName name="VDA_11_4" localSheetId="2">#REF!</definedName>
    <definedName name="VDA_11_4">#REF!</definedName>
    <definedName name="VDA_12_1" localSheetId="10">#REF!</definedName>
    <definedName name="VDA_12_1" localSheetId="8">#REF!</definedName>
    <definedName name="VDA_12_1" localSheetId="3">#REF!</definedName>
    <definedName name="VDA_12_1" localSheetId="4">Informationssicherheit!#REF!</definedName>
    <definedName name="VDA_12_1" localSheetId="5">Prototypenschutz!#REF!</definedName>
    <definedName name="VDA_12_1" localSheetId="2">#REF!</definedName>
    <definedName name="VDA_12_1">#REF!</definedName>
    <definedName name="VDA_12_2" localSheetId="10">#REF!</definedName>
    <definedName name="VDA_12_2" localSheetId="8">#REF!</definedName>
    <definedName name="VDA_12_2" localSheetId="3">#REF!</definedName>
    <definedName name="VDA_12_2" localSheetId="4">Informationssicherheit!#REF!</definedName>
    <definedName name="VDA_12_2" localSheetId="5">Prototypenschutz!#REF!</definedName>
    <definedName name="VDA_12_2" localSheetId="2">#REF!</definedName>
    <definedName name="VDA_12_2">#REF!</definedName>
    <definedName name="VDA_12_3" localSheetId="10">#REF!</definedName>
    <definedName name="VDA_12_3" localSheetId="8">#REF!</definedName>
    <definedName name="VDA_12_3" localSheetId="3">#REF!</definedName>
    <definedName name="VDA_12_3" localSheetId="4">Informationssicherheit!#REF!</definedName>
    <definedName name="VDA_12_3" localSheetId="5">Prototypenschutz!#REF!</definedName>
    <definedName name="VDA_12_3" localSheetId="2">#REF!</definedName>
    <definedName name="VDA_12_3">#REF!</definedName>
    <definedName name="VDA_12_4" localSheetId="10">#REF!</definedName>
    <definedName name="VDA_12_4" localSheetId="8">#REF!</definedName>
    <definedName name="VDA_12_4" localSheetId="3">#REF!</definedName>
    <definedName name="VDA_12_4" localSheetId="4">Informationssicherheit!#REF!</definedName>
    <definedName name="VDA_12_4" localSheetId="5">Prototypenschutz!#REF!</definedName>
    <definedName name="VDA_12_4" localSheetId="2">#REF!</definedName>
    <definedName name="VDA_12_4">#REF!</definedName>
    <definedName name="VDA_12_5" localSheetId="10">#REF!</definedName>
    <definedName name="VDA_12_5" localSheetId="8">#REF!</definedName>
    <definedName name="VDA_12_5" localSheetId="3">#REF!</definedName>
    <definedName name="VDA_12_5" localSheetId="4">Informationssicherheit!#REF!</definedName>
    <definedName name="VDA_12_5" localSheetId="5">Prototypenschutz!#REF!</definedName>
    <definedName name="VDA_12_5" localSheetId="2">#REF!</definedName>
    <definedName name="VDA_12_5">#REF!</definedName>
    <definedName name="VDA_12_6" localSheetId="10">#REF!</definedName>
    <definedName name="VDA_12_6" localSheetId="8">#REF!</definedName>
    <definedName name="VDA_12_6" localSheetId="3">#REF!</definedName>
    <definedName name="VDA_12_6" localSheetId="4">Informationssicherheit!#REF!</definedName>
    <definedName name="VDA_12_6" localSheetId="5">Prototypenschutz!#REF!</definedName>
    <definedName name="VDA_12_6" localSheetId="2">#REF!</definedName>
    <definedName name="VDA_12_6">#REF!</definedName>
    <definedName name="VDA_12_7" localSheetId="10">#REF!</definedName>
    <definedName name="VDA_12_7" localSheetId="8">#REF!</definedName>
    <definedName name="VDA_12_7" localSheetId="3">#REF!</definedName>
    <definedName name="VDA_12_7" localSheetId="4">Informationssicherheit!#REF!</definedName>
    <definedName name="VDA_12_7" localSheetId="5">Prototypenschutz!#REF!</definedName>
    <definedName name="VDA_12_7" localSheetId="2">#REF!</definedName>
    <definedName name="VDA_12_7">#REF!</definedName>
    <definedName name="VDA_12_8" localSheetId="10">#REF!</definedName>
    <definedName name="VDA_12_8" localSheetId="8">#REF!</definedName>
    <definedName name="VDA_12_8" localSheetId="3">#REF!</definedName>
    <definedName name="VDA_12_8" localSheetId="4">Informationssicherheit!#REF!</definedName>
    <definedName name="VDA_12_8" localSheetId="5">Prototypenschutz!#REF!</definedName>
    <definedName name="VDA_12_8" localSheetId="2">#REF!</definedName>
    <definedName name="VDA_12_8">#REF!</definedName>
    <definedName name="VDA_12_9" localSheetId="10">#REF!</definedName>
    <definedName name="VDA_12_9" localSheetId="8">#REF!</definedName>
    <definedName name="VDA_12_9" localSheetId="3">#REF!</definedName>
    <definedName name="VDA_12_9" localSheetId="4">Informationssicherheit!#REF!</definedName>
    <definedName name="VDA_12_9" localSheetId="5">Prototypenschutz!#REF!</definedName>
    <definedName name="VDA_12_9" localSheetId="2">#REF!</definedName>
    <definedName name="VDA_12_9">#REF!</definedName>
    <definedName name="VDA_13_1" localSheetId="10">#REF!</definedName>
    <definedName name="VDA_13_1" localSheetId="8">#REF!</definedName>
    <definedName name="VDA_13_1" localSheetId="3">#REF!</definedName>
    <definedName name="VDA_13_1" localSheetId="4">Informationssicherheit!#REF!</definedName>
    <definedName name="VDA_13_1" localSheetId="5">Prototypenschutz!#REF!</definedName>
    <definedName name="VDA_13_1" localSheetId="2">#REF!</definedName>
    <definedName name="VDA_13_1">#REF!</definedName>
    <definedName name="VDA_13_2" localSheetId="10">#REF!</definedName>
    <definedName name="VDA_13_2" localSheetId="8">#REF!</definedName>
    <definedName name="VDA_13_2" localSheetId="3">#REF!</definedName>
    <definedName name="VDA_13_2" localSheetId="4">Informationssicherheit!#REF!</definedName>
    <definedName name="VDA_13_2" localSheetId="5">Prototypenschutz!#REF!</definedName>
    <definedName name="VDA_13_2" localSheetId="2">#REF!</definedName>
    <definedName name="VDA_13_2">#REF!</definedName>
    <definedName name="VDA_13_3" localSheetId="10">#REF!</definedName>
    <definedName name="VDA_13_3" localSheetId="8">#REF!</definedName>
    <definedName name="VDA_13_3" localSheetId="3">#REF!</definedName>
    <definedName name="VDA_13_3" localSheetId="4">Informationssicherheit!#REF!</definedName>
    <definedName name="VDA_13_3" localSheetId="5">Prototypenschutz!#REF!</definedName>
    <definedName name="VDA_13_3" localSheetId="2">#REF!</definedName>
    <definedName name="VDA_13_3">#REF!</definedName>
    <definedName name="VDA_13_4" localSheetId="10">#REF!</definedName>
    <definedName name="VDA_13_4" localSheetId="8">#REF!</definedName>
    <definedName name="VDA_13_4" localSheetId="3">#REF!</definedName>
    <definedName name="VDA_13_4" localSheetId="4">Informationssicherheit!#REF!</definedName>
    <definedName name="VDA_13_4" localSheetId="5">Prototypenschutz!#REF!</definedName>
    <definedName name="VDA_13_4" localSheetId="2">#REF!</definedName>
    <definedName name="VDA_13_4">#REF!</definedName>
    <definedName name="VDA_13_5" localSheetId="10">#REF!</definedName>
    <definedName name="VDA_13_5" localSheetId="8">#REF!</definedName>
    <definedName name="VDA_13_5" localSheetId="3">#REF!</definedName>
    <definedName name="VDA_13_5" localSheetId="4">Informationssicherheit!#REF!</definedName>
    <definedName name="VDA_13_5" localSheetId="5">Prototypenschutz!#REF!</definedName>
    <definedName name="VDA_13_5" localSheetId="2">#REF!</definedName>
    <definedName name="VDA_13_5">#REF!</definedName>
    <definedName name="VDA_14_1" localSheetId="10">#REF!</definedName>
    <definedName name="VDA_14_1" localSheetId="8">#REF!</definedName>
    <definedName name="VDA_14_1" localSheetId="3">#REF!</definedName>
    <definedName name="VDA_14_1" localSheetId="4">Informationssicherheit!#REF!</definedName>
    <definedName name="VDA_14_1" localSheetId="5">Prototypenschutz!#REF!</definedName>
    <definedName name="VDA_14_1" localSheetId="2">#REF!</definedName>
    <definedName name="VDA_14_1">#REF!</definedName>
    <definedName name="VDA_14_2" localSheetId="10">#REF!</definedName>
    <definedName name="VDA_14_2" localSheetId="8">#REF!</definedName>
    <definedName name="VDA_14_2" localSheetId="3">#REF!</definedName>
    <definedName name="VDA_14_2" localSheetId="4">Informationssicherheit!#REF!</definedName>
    <definedName name="VDA_14_2" localSheetId="5">Prototypenschutz!#REF!</definedName>
    <definedName name="VDA_14_2" localSheetId="2">#REF!</definedName>
    <definedName name="VDA_14_2">#REF!</definedName>
    <definedName name="VDA_14_3" localSheetId="10">#REF!</definedName>
    <definedName name="VDA_14_3" localSheetId="8">#REF!</definedName>
    <definedName name="VDA_14_3" localSheetId="3">#REF!</definedName>
    <definedName name="VDA_14_3" localSheetId="4">Informationssicherheit!#REF!</definedName>
    <definedName name="VDA_14_3" localSheetId="5">Prototypenschutz!#REF!</definedName>
    <definedName name="VDA_14_3" localSheetId="2">#REF!</definedName>
    <definedName name="VDA_14_3">#REF!</definedName>
    <definedName name="VDA_14_4" localSheetId="10">#REF!</definedName>
    <definedName name="VDA_14_4" localSheetId="8">#REF!</definedName>
    <definedName name="VDA_14_4" localSheetId="3">#REF!</definedName>
    <definedName name="VDA_14_4" localSheetId="4">Informationssicherheit!#REF!</definedName>
    <definedName name="VDA_14_4" localSheetId="5">Prototypenschutz!#REF!</definedName>
    <definedName name="VDA_14_4" localSheetId="2">#REF!</definedName>
    <definedName name="VDA_14_4">#REF!</definedName>
    <definedName name="VDA_15_1" localSheetId="10">#REF!</definedName>
    <definedName name="VDA_15_1" localSheetId="8">#REF!</definedName>
    <definedName name="VDA_15_1" localSheetId="3">#REF!</definedName>
    <definedName name="VDA_15_1" localSheetId="4">Informationssicherheit!#REF!</definedName>
    <definedName name="VDA_15_1" localSheetId="5">Prototypenschutz!#REF!</definedName>
    <definedName name="VDA_15_1" localSheetId="2">#REF!</definedName>
    <definedName name="VDA_15_1">#REF!</definedName>
    <definedName name="VDA_15_2" localSheetId="10">#REF!</definedName>
    <definedName name="VDA_15_2" localSheetId="8">#REF!</definedName>
    <definedName name="VDA_15_2" localSheetId="3">#REF!</definedName>
    <definedName name="VDA_15_2" localSheetId="4">Informationssicherheit!#REF!</definedName>
    <definedName name="VDA_15_2" localSheetId="5">Prototypenschutz!#REF!</definedName>
    <definedName name="VDA_15_2" localSheetId="2">#REF!</definedName>
    <definedName name="VDA_15_2">#REF!</definedName>
    <definedName name="VDA_16_1" localSheetId="10">#REF!</definedName>
    <definedName name="VDA_16_1" localSheetId="8">#REF!</definedName>
    <definedName name="VDA_16_1" localSheetId="3">#REF!</definedName>
    <definedName name="VDA_16_1" localSheetId="4">Informationssicherheit!#REF!</definedName>
    <definedName name="VDA_16_1" localSheetId="5">Prototypenschutz!#REF!</definedName>
    <definedName name="VDA_16_1" localSheetId="2">#REF!</definedName>
    <definedName name="VDA_16_1">#REF!</definedName>
    <definedName name="VDA_16_2" localSheetId="10">#REF!</definedName>
    <definedName name="VDA_16_2" localSheetId="8">#REF!</definedName>
    <definedName name="VDA_16_2" localSheetId="3">#REF!</definedName>
    <definedName name="VDA_16_2" localSheetId="4">Informationssicherheit!#REF!</definedName>
    <definedName name="VDA_16_2" localSheetId="5">Prototypenschutz!#REF!</definedName>
    <definedName name="VDA_16_2" localSheetId="2">#REF!</definedName>
    <definedName name="VDA_16_2">#REF!</definedName>
    <definedName name="VDA_17_1" localSheetId="10">#REF!</definedName>
    <definedName name="VDA_17_1" localSheetId="8">#REF!</definedName>
    <definedName name="VDA_17_1" localSheetId="3">#REF!</definedName>
    <definedName name="VDA_17_1" localSheetId="4">Informationssicherheit!#REF!</definedName>
    <definedName name="VDA_17_1" localSheetId="5">Prototypenschutz!#REF!</definedName>
    <definedName name="VDA_17_1" localSheetId="2">#REF!</definedName>
    <definedName name="VDA_17_1">#REF!</definedName>
    <definedName name="VDA_18_1" localSheetId="10">#REF!</definedName>
    <definedName name="VDA_18_1" localSheetId="8">#REF!</definedName>
    <definedName name="VDA_18_1" localSheetId="3">#REF!</definedName>
    <definedName name="VDA_18_1" localSheetId="4">Informationssicherheit!#REF!</definedName>
    <definedName name="VDA_18_1" localSheetId="5">Prototypenschutz!#REF!</definedName>
    <definedName name="VDA_18_1" localSheetId="2">#REF!</definedName>
    <definedName name="VDA_18_1">#REF!</definedName>
    <definedName name="VDA_18_2" localSheetId="10">#REF!</definedName>
    <definedName name="VDA_18_2" localSheetId="8">#REF!</definedName>
    <definedName name="VDA_18_2" localSheetId="3">#REF!</definedName>
    <definedName name="VDA_18_2" localSheetId="4">Informationssicherheit!#REF!</definedName>
    <definedName name="VDA_18_2" localSheetId="5">Prototypenschutz!#REF!</definedName>
    <definedName name="VDA_18_2" localSheetId="2">#REF!</definedName>
    <definedName name="VDA_18_2">#REF!</definedName>
    <definedName name="VDA_18_3" localSheetId="10">#REF!</definedName>
    <definedName name="VDA_18_3" localSheetId="8">#REF!</definedName>
    <definedName name="VDA_18_3" localSheetId="3">#REF!</definedName>
    <definedName name="VDA_18_3" localSheetId="4">Informationssicherheit!#REF!</definedName>
    <definedName name="VDA_18_3" localSheetId="5">Prototypenschutz!#REF!</definedName>
    <definedName name="VDA_18_3" localSheetId="2">#REF!</definedName>
    <definedName name="VDA_18_3">#REF!</definedName>
    <definedName name="VDA_18_4" localSheetId="10">#REF!</definedName>
    <definedName name="VDA_18_4" localSheetId="8">#REF!</definedName>
    <definedName name="VDA_18_4" localSheetId="3">#REF!</definedName>
    <definedName name="VDA_18_4" localSheetId="4">Informationssicherheit!#REF!</definedName>
    <definedName name="VDA_18_4" localSheetId="5">Prototypenschutz!#REF!</definedName>
    <definedName name="VDA_18_4" localSheetId="2">#REF!</definedName>
    <definedName name="VDA_18_4">#REF!</definedName>
    <definedName name="VDA_23_11_1" localSheetId="10">#REF!</definedName>
    <definedName name="VDA_23_11_1" localSheetId="8">#REF!</definedName>
    <definedName name="VDA_23_11_1" localSheetId="3">#REF!</definedName>
    <definedName name="VDA_23_11_1" localSheetId="7">#REF!</definedName>
    <definedName name="VDA_23_11_1" localSheetId="4">#REF!</definedName>
    <definedName name="VDA_23_11_1" localSheetId="5">#REF!</definedName>
    <definedName name="VDA_23_11_1" localSheetId="2">#REF!</definedName>
    <definedName name="VDA_23_11_1">#REF!</definedName>
    <definedName name="VDA_23_13_3" localSheetId="10">#REF!</definedName>
    <definedName name="VDA_23_13_3" localSheetId="8">#REF!</definedName>
    <definedName name="VDA_23_13_3" localSheetId="3">#REF!</definedName>
    <definedName name="VDA_23_13_3" localSheetId="7">#REF!</definedName>
    <definedName name="VDA_23_13_3" localSheetId="4">#REF!</definedName>
    <definedName name="VDA_23_13_3" localSheetId="5">#REF!</definedName>
    <definedName name="VDA_23_13_3" localSheetId="2">#REF!</definedName>
    <definedName name="VDA_23_13_3">#REF!</definedName>
    <definedName name="VDA_23_7_2" localSheetId="10">#REF!</definedName>
    <definedName name="VDA_23_7_2" localSheetId="8">#REF!</definedName>
    <definedName name="VDA_23_7_2" localSheetId="3">#REF!</definedName>
    <definedName name="VDA_23_7_2" localSheetId="7">#REF!</definedName>
    <definedName name="VDA_23_7_2" localSheetId="4">#REF!</definedName>
    <definedName name="VDA_23_7_2" localSheetId="5">#REF!</definedName>
    <definedName name="VDA_23_7_2" localSheetId="2">#REF!</definedName>
    <definedName name="VDA_23_7_2">#REF!</definedName>
    <definedName name="VDA_23_9_2" localSheetId="10">#REF!</definedName>
    <definedName name="VDA_23_9_2" localSheetId="8">#REF!</definedName>
    <definedName name="VDA_23_9_2" localSheetId="3">#REF!</definedName>
    <definedName name="VDA_23_9_2" localSheetId="7">#REF!</definedName>
    <definedName name="VDA_23_9_2" localSheetId="4">#REF!</definedName>
    <definedName name="VDA_23_9_2" localSheetId="5">#REF!</definedName>
    <definedName name="VDA_23_9_2" localSheetId="2">#REF!</definedName>
    <definedName name="VDA_23_9_2">#REF!</definedName>
    <definedName name="VDA_24_1" localSheetId="10">#REF!</definedName>
    <definedName name="VDA_24_1" localSheetId="8">#REF!</definedName>
    <definedName name="VDA_24_1" localSheetId="3">#REF!</definedName>
    <definedName name="VDA_24_1" localSheetId="2">#REF!</definedName>
    <definedName name="VDA_24_1">#REF!</definedName>
    <definedName name="VDA_24_2" localSheetId="10">#REF!</definedName>
    <definedName name="VDA_24_2" localSheetId="8">#REF!</definedName>
    <definedName name="VDA_24_2" localSheetId="3">#REF!</definedName>
    <definedName name="VDA_24_2" localSheetId="2">#REF!</definedName>
    <definedName name="VDA_24_2">#REF!</definedName>
    <definedName name="VDA_24_3" localSheetId="10">#REF!</definedName>
    <definedName name="VDA_24_3" localSheetId="8">#REF!</definedName>
    <definedName name="VDA_24_3" localSheetId="3">#REF!</definedName>
    <definedName name="VDA_24_3" localSheetId="2">#REF!</definedName>
    <definedName name="VDA_24_3">#REF!</definedName>
    <definedName name="VDA_24_4" localSheetId="10">#REF!</definedName>
    <definedName name="VDA_24_4" localSheetId="8">#REF!</definedName>
    <definedName name="VDA_24_4" localSheetId="3">#REF!</definedName>
    <definedName name="VDA_24_4" localSheetId="2">#REF!</definedName>
    <definedName name="VDA_24_4">#REF!</definedName>
    <definedName name="VDA_25_1_1" localSheetId="10">#REF!</definedName>
    <definedName name="VDA_25_1_1" localSheetId="8">#REF!</definedName>
    <definedName name="VDA_25_1_1" localSheetId="3">#REF!</definedName>
    <definedName name="VDA_25_1_1" localSheetId="7">#REF!</definedName>
    <definedName name="VDA_25_1_1" localSheetId="4">#REF!</definedName>
    <definedName name="VDA_25_1_1" localSheetId="5">#REF!</definedName>
    <definedName name="VDA_25_1_1" localSheetId="2">#REF!</definedName>
    <definedName name="VDA_25_1_1">#REF!</definedName>
    <definedName name="VDA_25_1_2" localSheetId="10">#REF!</definedName>
    <definedName name="VDA_25_1_2" localSheetId="8">#REF!</definedName>
    <definedName name="VDA_25_1_2" localSheetId="3">#REF!</definedName>
    <definedName name="VDA_25_1_2" localSheetId="7">#REF!</definedName>
    <definedName name="VDA_25_1_2" localSheetId="4">#REF!</definedName>
    <definedName name="VDA_25_1_2" localSheetId="5">#REF!</definedName>
    <definedName name="VDA_25_1_2" localSheetId="2">#REF!</definedName>
    <definedName name="VDA_25_1_2">#REF!</definedName>
    <definedName name="VDA_25_1_3" localSheetId="10">#REF!</definedName>
    <definedName name="VDA_25_1_3" localSheetId="8">#REF!</definedName>
    <definedName name="VDA_25_1_3" localSheetId="3">#REF!</definedName>
    <definedName name="VDA_25_1_3" localSheetId="7">#REF!</definedName>
    <definedName name="VDA_25_1_3" localSheetId="4">#REF!</definedName>
    <definedName name="VDA_25_1_3" localSheetId="5">#REF!</definedName>
    <definedName name="VDA_25_1_3" localSheetId="2">#REF!</definedName>
    <definedName name="VDA_25_1_3">#REF!</definedName>
    <definedName name="VDA_25_1_4" localSheetId="10">#REF!</definedName>
    <definedName name="VDA_25_1_4" localSheetId="8">#REF!</definedName>
    <definedName name="VDA_25_1_4" localSheetId="3">#REF!</definedName>
    <definedName name="VDA_25_1_4" localSheetId="7">#REF!</definedName>
    <definedName name="VDA_25_1_4" localSheetId="4">#REF!</definedName>
    <definedName name="VDA_25_1_4" localSheetId="5">#REF!</definedName>
    <definedName name="VDA_25_1_4" localSheetId="2">#REF!</definedName>
    <definedName name="VDA_25_1_4">#REF!</definedName>
    <definedName name="VDA_25_1_5" localSheetId="10">#REF!</definedName>
    <definedName name="VDA_25_1_5" localSheetId="8">#REF!</definedName>
    <definedName name="VDA_25_1_5" localSheetId="3">#REF!</definedName>
    <definedName name="VDA_25_1_5" localSheetId="7">#REF!</definedName>
    <definedName name="VDA_25_1_5" localSheetId="4">#REF!</definedName>
    <definedName name="VDA_25_1_5" localSheetId="5">#REF!</definedName>
    <definedName name="VDA_25_1_5" localSheetId="2">#REF!</definedName>
    <definedName name="VDA_25_1_5">#REF!</definedName>
    <definedName name="VDA_25_1_6" localSheetId="10">#REF!</definedName>
    <definedName name="VDA_25_1_6" localSheetId="8">#REF!</definedName>
    <definedName name="VDA_25_1_6" localSheetId="3">#REF!</definedName>
    <definedName name="VDA_25_1_6" localSheetId="7">#REF!</definedName>
    <definedName name="VDA_25_1_6" localSheetId="4">#REF!</definedName>
    <definedName name="VDA_25_1_6" localSheetId="5">#REF!</definedName>
    <definedName name="VDA_25_1_6" localSheetId="2">#REF!</definedName>
    <definedName name="VDA_25_1_6">#REF!</definedName>
    <definedName name="VDA_25_1_7" localSheetId="10">#REF!</definedName>
    <definedName name="VDA_25_1_7" localSheetId="8">#REF!</definedName>
    <definedName name="VDA_25_1_7" localSheetId="3">#REF!</definedName>
    <definedName name="VDA_25_1_7" localSheetId="7">#REF!</definedName>
    <definedName name="VDA_25_1_7" localSheetId="4">#REF!</definedName>
    <definedName name="VDA_25_1_7" localSheetId="5">#REF!</definedName>
    <definedName name="VDA_25_1_7" localSheetId="2">#REF!</definedName>
    <definedName name="VDA_25_1_7">#REF!</definedName>
    <definedName name="VDA_25_1_8" localSheetId="10">#REF!</definedName>
    <definedName name="VDA_25_1_8" localSheetId="8">#REF!</definedName>
    <definedName name="VDA_25_1_8" localSheetId="3">#REF!</definedName>
    <definedName name="VDA_25_1_8" localSheetId="7">#REF!</definedName>
    <definedName name="VDA_25_1_8" localSheetId="4">#REF!</definedName>
    <definedName name="VDA_25_1_8" localSheetId="5">#REF!</definedName>
    <definedName name="VDA_25_1_8" localSheetId="2">#REF!</definedName>
    <definedName name="VDA_25_1_8">#REF!</definedName>
    <definedName name="VDA_25_2_1" localSheetId="10">#REF!</definedName>
    <definedName name="VDA_25_2_1" localSheetId="8">#REF!</definedName>
    <definedName name="VDA_25_2_1" localSheetId="3">#REF!</definedName>
    <definedName name="VDA_25_2_1" localSheetId="7">#REF!</definedName>
    <definedName name="VDA_25_2_1" localSheetId="4">#REF!</definedName>
    <definedName name="VDA_25_2_1" localSheetId="5">#REF!</definedName>
    <definedName name="VDA_25_2_1" localSheetId="2">#REF!</definedName>
    <definedName name="VDA_25_2_1">#REF!</definedName>
    <definedName name="VDA_25_2_2" localSheetId="10">#REF!</definedName>
    <definedName name="VDA_25_2_2" localSheetId="8">#REF!</definedName>
    <definedName name="VDA_25_2_2" localSheetId="3">#REF!</definedName>
    <definedName name="VDA_25_2_2" localSheetId="7">#REF!</definedName>
    <definedName name="VDA_25_2_2" localSheetId="4">#REF!</definedName>
    <definedName name="VDA_25_2_2" localSheetId="5">#REF!</definedName>
    <definedName name="VDA_25_2_2" localSheetId="2">#REF!</definedName>
    <definedName name="VDA_25_2_2">#REF!</definedName>
    <definedName name="VDA_25_2_3" localSheetId="10">#REF!</definedName>
    <definedName name="VDA_25_2_3" localSheetId="8">#REF!</definedName>
    <definedName name="VDA_25_2_3" localSheetId="3">#REF!</definedName>
    <definedName name="VDA_25_2_3" localSheetId="7">#REF!</definedName>
    <definedName name="VDA_25_2_3" localSheetId="4">#REF!</definedName>
    <definedName name="VDA_25_2_3" localSheetId="5">#REF!</definedName>
    <definedName name="VDA_25_2_3" localSheetId="2">#REF!</definedName>
    <definedName name="VDA_25_2_3">#REF!</definedName>
    <definedName name="VDA_25_2_4" localSheetId="10">#REF!</definedName>
    <definedName name="VDA_25_2_4" localSheetId="8">#REF!</definedName>
    <definedName name="VDA_25_2_4" localSheetId="3">#REF!</definedName>
    <definedName name="VDA_25_2_4" localSheetId="7">#REF!</definedName>
    <definedName name="VDA_25_2_4" localSheetId="4">#REF!</definedName>
    <definedName name="VDA_25_2_4" localSheetId="5">#REF!</definedName>
    <definedName name="VDA_25_2_4" localSheetId="2">#REF!</definedName>
    <definedName name="VDA_25_2_4">#REF!</definedName>
    <definedName name="VDA_25_2_5" localSheetId="10">#REF!</definedName>
    <definedName name="VDA_25_2_5" localSheetId="8">#REF!</definedName>
    <definedName name="VDA_25_2_5" localSheetId="3">#REF!</definedName>
    <definedName name="VDA_25_2_5" localSheetId="7">#REF!</definedName>
    <definedName name="VDA_25_2_5" localSheetId="4">#REF!</definedName>
    <definedName name="VDA_25_2_5" localSheetId="5">#REF!</definedName>
    <definedName name="VDA_25_2_5" localSheetId="2">#REF!</definedName>
    <definedName name="VDA_25_2_5">#REF!</definedName>
    <definedName name="VDA_25_2_6" localSheetId="10">#REF!</definedName>
    <definedName name="VDA_25_2_6" localSheetId="8">#REF!</definedName>
    <definedName name="VDA_25_2_6" localSheetId="3">#REF!</definedName>
    <definedName name="VDA_25_2_6" localSheetId="7">#REF!</definedName>
    <definedName name="VDA_25_2_6" localSheetId="4">#REF!</definedName>
    <definedName name="VDA_25_2_6" localSheetId="5">#REF!</definedName>
    <definedName name="VDA_25_2_6" localSheetId="2">#REF!</definedName>
    <definedName name="VDA_25_2_6">#REF!</definedName>
    <definedName name="VDA_25_2_7" localSheetId="10">#REF!</definedName>
    <definedName name="VDA_25_2_7" localSheetId="8">#REF!</definedName>
    <definedName name="VDA_25_2_7" localSheetId="3">#REF!</definedName>
    <definedName name="VDA_25_2_7" localSheetId="7">#REF!</definedName>
    <definedName name="VDA_25_2_7" localSheetId="4">#REF!</definedName>
    <definedName name="VDA_25_2_7" localSheetId="5">#REF!</definedName>
    <definedName name="VDA_25_2_7" localSheetId="2">#REF!</definedName>
    <definedName name="VDA_25_2_7">#REF!</definedName>
    <definedName name="VDA_25_3_1" localSheetId="10">#REF!</definedName>
    <definedName name="VDA_25_3_1" localSheetId="8">#REF!</definedName>
    <definedName name="VDA_25_3_1" localSheetId="3">#REF!</definedName>
    <definedName name="VDA_25_3_1" localSheetId="7">#REF!</definedName>
    <definedName name="VDA_25_3_1" localSheetId="4">#REF!</definedName>
    <definedName name="VDA_25_3_1" localSheetId="5">#REF!</definedName>
    <definedName name="VDA_25_3_1" localSheetId="2">#REF!</definedName>
    <definedName name="VDA_25_3_1">#REF!</definedName>
    <definedName name="VDA_25_3_2" localSheetId="10">#REF!</definedName>
    <definedName name="VDA_25_3_2" localSheetId="8">#REF!</definedName>
    <definedName name="VDA_25_3_2" localSheetId="3">#REF!</definedName>
    <definedName name="VDA_25_3_2" localSheetId="7">#REF!</definedName>
    <definedName name="VDA_25_3_2" localSheetId="4">#REF!</definedName>
    <definedName name="VDA_25_3_2" localSheetId="5">#REF!</definedName>
    <definedName name="VDA_25_3_2" localSheetId="2">#REF!</definedName>
    <definedName name="VDA_25_3_2">#REF!</definedName>
    <definedName name="VDA_25_4_1" localSheetId="10">#REF!</definedName>
    <definedName name="VDA_25_4_1" localSheetId="8">#REF!</definedName>
    <definedName name="VDA_25_4_1" localSheetId="3">#REF!</definedName>
    <definedName name="VDA_25_4_1" localSheetId="7">#REF!</definedName>
    <definedName name="VDA_25_4_1" localSheetId="4">#REF!</definedName>
    <definedName name="VDA_25_4_1" localSheetId="5">#REF!</definedName>
    <definedName name="VDA_25_4_1" localSheetId="2">#REF!</definedName>
    <definedName name="VDA_25_4_1">#REF!</definedName>
    <definedName name="VDA_25_4_2" localSheetId="10">#REF!</definedName>
    <definedName name="VDA_25_4_2" localSheetId="8">#REF!</definedName>
    <definedName name="VDA_25_4_2" localSheetId="3">#REF!</definedName>
    <definedName name="VDA_25_4_2" localSheetId="7">#REF!</definedName>
    <definedName name="VDA_25_4_2" localSheetId="4">#REF!</definedName>
    <definedName name="VDA_25_4_2" localSheetId="5">#REF!</definedName>
    <definedName name="VDA_25_4_2" localSheetId="2">#REF!</definedName>
    <definedName name="VDA_25_4_2">#REF!</definedName>
    <definedName name="VDA_25_4_3" localSheetId="10">#REF!</definedName>
    <definedName name="VDA_25_4_3" localSheetId="8">#REF!</definedName>
    <definedName name="VDA_25_4_3" localSheetId="3">#REF!</definedName>
    <definedName name="VDA_25_4_3" localSheetId="7">#REF!</definedName>
    <definedName name="VDA_25_4_3" localSheetId="4">#REF!</definedName>
    <definedName name="VDA_25_4_3" localSheetId="5">#REF!</definedName>
    <definedName name="VDA_25_4_3" localSheetId="2">#REF!</definedName>
    <definedName name="VDA_25_4_3">#REF!</definedName>
    <definedName name="VDA_25_5_1" localSheetId="10">#REF!</definedName>
    <definedName name="VDA_25_5_1" localSheetId="8">#REF!</definedName>
    <definedName name="VDA_25_5_1" localSheetId="3">#REF!</definedName>
    <definedName name="VDA_25_5_1" localSheetId="7">#REF!</definedName>
    <definedName name="VDA_25_5_1" localSheetId="4">#REF!</definedName>
    <definedName name="VDA_25_5_1" localSheetId="5">#REF!</definedName>
    <definedName name="VDA_25_5_1" localSheetId="2">#REF!</definedName>
    <definedName name="VDA_25_5_1">#REF!</definedName>
    <definedName name="VDA_25_5_2" localSheetId="10">#REF!</definedName>
    <definedName name="VDA_25_5_2" localSheetId="8">#REF!</definedName>
    <definedName name="VDA_25_5_2" localSheetId="3">#REF!</definedName>
    <definedName name="VDA_25_5_2" localSheetId="7">#REF!</definedName>
    <definedName name="VDA_25_5_2" localSheetId="4">#REF!</definedName>
    <definedName name="VDA_25_5_2" localSheetId="5">#REF!</definedName>
    <definedName name="VDA_25_5_2" localSheetId="2">#REF!</definedName>
    <definedName name="VDA_25_5_2">#REF!</definedName>
    <definedName name="VDA_5_1" localSheetId="10">#REF!</definedName>
    <definedName name="VDA_5_1" localSheetId="8">#REF!</definedName>
    <definedName name="VDA_5_1" localSheetId="3">#REF!</definedName>
    <definedName name="VDA_5_1" localSheetId="4">Informationssicherheit!#REF!</definedName>
    <definedName name="VDA_5_1" localSheetId="5">Prototypenschutz!#REF!</definedName>
    <definedName name="VDA_5_1" localSheetId="2">#REF!</definedName>
    <definedName name="VDA_5_1">#REF!</definedName>
    <definedName name="VDA_6_1" localSheetId="10">#REF!</definedName>
    <definedName name="VDA_6_1" localSheetId="8">#REF!</definedName>
    <definedName name="VDA_6_1" localSheetId="3">#REF!</definedName>
    <definedName name="VDA_6_1" localSheetId="4">Informationssicherheit!#REF!</definedName>
    <definedName name="VDA_6_1" localSheetId="5">Prototypenschutz!#REF!</definedName>
    <definedName name="VDA_6_1" localSheetId="2">#REF!</definedName>
    <definedName name="VDA_6_1">#REF!</definedName>
    <definedName name="VDA_6_2" localSheetId="10">#REF!</definedName>
    <definedName name="VDA_6_2" localSheetId="8">#REF!</definedName>
    <definedName name="VDA_6_2" localSheetId="3">#REF!</definedName>
    <definedName name="VDA_6_2" localSheetId="4">Informationssicherheit!#REF!</definedName>
    <definedName name="VDA_6_2" localSheetId="5">Prototypenschutz!#REF!</definedName>
    <definedName name="VDA_6_2" localSheetId="2">#REF!</definedName>
    <definedName name="VDA_6_2">#REF!</definedName>
    <definedName name="VDA_6_3" localSheetId="10">#REF!</definedName>
    <definedName name="VDA_6_3" localSheetId="8">#REF!</definedName>
    <definedName name="VDA_6_3" localSheetId="3">#REF!</definedName>
    <definedName name="VDA_6_3" localSheetId="4">Informationssicherheit!#REF!</definedName>
    <definedName name="VDA_6_3" localSheetId="5">Prototypenschutz!#REF!</definedName>
    <definedName name="VDA_6_3" localSheetId="2">#REF!</definedName>
    <definedName name="VDA_6_3">#REF!</definedName>
    <definedName name="VDA_6_4" localSheetId="10">#REF!</definedName>
    <definedName name="VDA_6_4" localSheetId="8">#REF!</definedName>
    <definedName name="VDA_6_4" localSheetId="3">#REF!</definedName>
    <definedName name="VDA_6_4" localSheetId="4">Informationssicherheit!#REF!</definedName>
    <definedName name="VDA_6_4" localSheetId="5">Prototypenschutz!#REF!</definedName>
    <definedName name="VDA_6_4" localSheetId="2">#REF!</definedName>
    <definedName name="VDA_6_4">#REF!</definedName>
    <definedName name="VDA_7_1" localSheetId="10">#REF!</definedName>
    <definedName name="VDA_7_1" localSheetId="8">#REF!</definedName>
    <definedName name="VDA_7_1" localSheetId="3">#REF!</definedName>
    <definedName name="VDA_7_1" localSheetId="4">Informationssicherheit!#REF!</definedName>
    <definedName name="VDA_7_1" localSheetId="5">Prototypenschutz!#REF!</definedName>
    <definedName name="VDA_7_1" localSheetId="2">#REF!</definedName>
    <definedName name="VDA_7_1">#REF!</definedName>
    <definedName name="VDA_7_2" localSheetId="10">#REF!</definedName>
    <definedName name="VDA_7_2" localSheetId="8">#REF!</definedName>
    <definedName name="VDA_7_2" localSheetId="3">#REF!</definedName>
    <definedName name="VDA_7_2" localSheetId="4">Informationssicherheit!#REF!</definedName>
    <definedName name="VDA_7_2" localSheetId="5">Prototypenschutz!#REF!</definedName>
    <definedName name="VDA_7_2" localSheetId="2">#REF!</definedName>
    <definedName name="VDA_7_2">#REF!</definedName>
    <definedName name="VDA_8_1" localSheetId="10">#REF!</definedName>
    <definedName name="VDA_8_1" localSheetId="8">#REF!</definedName>
    <definedName name="VDA_8_1" localSheetId="3">#REF!</definedName>
    <definedName name="VDA_8_1" localSheetId="4">Informationssicherheit!#REF!</definedName>
    <definedName name="VDA_8_1" localSheetId="5">Prototypenschutz!#REF!</definedName>
    <definedName name="VDA_8_1" localSheetId="2">#REF!</definedName>
    <definedName name="VDA_8_1">#REF!</definedName>
    <definedName name="VDA_8_2" localSheetId="10">#REF!</definedName>
    <definedName name="VDA_8_2" localSheetId="8">#REF!</definedName>
    <definedName name="VDA_8_2" localSheetId="3">#REF!</definedName>
    <definedName name="VDA_8_2" localSheetId="4">Informationssicherheit!#REF!</definedName>
    <definedName name="VDA_8_2" localSheetId="5">Prototypenschutz!#REF!</definedName>
    <definedName name="VDA_8_2" localSheetId="2">#REF!</definedName>
    <definedName name="VDA_8_2">#REF!</definedName>
    <definedName name="VDA_8_3" localSheetId="10">#REF!</definedName>
    <definedName name="VDA_8_3" localSheetId="8">#REF!</definedName>
    <definedName name="VDA_8_3" localSheetId="3">#REF!</definedName>
    <definedName name="VDA_8_3" localSheetId="4">Informationssicherheit!#REF!</definedName>
    <definedName name="VDA_8_3" localSheetId="5">Prototypenschutz!#REF!</definedName>
    <definedName name="VDA_8_3" localSheetId="2">#REF!</definedName>
    <definedName name="VDA_8_3">#REF!</definedName>
    <definedName name="VDA_8_4" localSheetId="10">#REF!</definedName>
    <definedName name="VDA_8_4" localSheetId="8">#REF!</definedName>
    <definedName name="VDA_8_4" localSheetId="3">#REF!</definedName>
    <definedName name="VDA_8_4" localSheetId="4">Informationssicherheit!#REF!</definedName>
    <definedName name="VDA_8_4" localSheetId="5">Prototypenschutz!#REF!</definedName>
    <definedName name="VDA_8_4" localSheetId="2">#REF!</definedName>
    <definedName name="VDA_8_4">#REF!</definedName>
    <definedName name="VDA_9_1" localSheetId="10">#REF!</definedName>
    <definedName name="VDA_9_1" localSheetId="8">#REF!</definedName>
    <definedName name="VDA_9_1" localSheetId="3">#REF!</definedName>
    <definedName name="VDA_9_1" localSheetId="4">Informationssicherheit!#REF!</definedName>
    <definedName name="VDA_9_1" localSheetId="5">Prototypenschutz!#REF!</definedName>
    <definedName name="VDA_9_1" localSheetId="2">#REF!</definedName>
    <definedName name="VDA_9_1">#REF!</definedName>
    <definedName name="VDA_9_2" localSheetId="10">#REF!</definedName>
    <definedName name="VDA_9_2" localSheetId="8">#REF!</definedName>
    <definedName name="VDA_9_2" localSheetId="3">#REF!</definedName>
    <definedName name="VDA_9_2" localSheetId="4">Informationssicherheit!#REF!</definedName>
    <definedName name="VDA_9_2" localSheetId="5">Prototypenschutz!#REF!</definedName>
    <definedName name="VDA_9_2" localSheetId="2">#REF!</definedName>
    <definedName name="VDA_9_2">#REF!</definedName>
    <definedName name="VDA_9_3" localSheetId="10">#REF!</definedName>
    <definedName name="VDA_9_3" localSheetId="8">#REF!</definedName>
    <definedName name="VDA_9_3" localSheetId="3">#REF!</definedName>
    <definedName name="VDA_9_3" localSheetId="4">Informationssicherheit!#REF!</definedName>
    <definedName name="VDA_9_3" localSheetId="5">Prototypenschutz!#REF!</definedName>
    <definedName name="VDA_9_3" localSheetId="2">#REF!</definedName>
    <definedName name="VDA_9_3">#REF!</definedName>
    <definedName name="VDA_9_4" localSheetId="10">#REF!</definedName>
    <definedName name="VDA_9_4" localSheetId="8">#REF!</definedName>
    <definedName name="VDA_9_4" localSheetId="3">#REF!</definedName>
    <definedName name="VDA_9_4" localSheetId="4">Informationssicherheit!#REF!</definedName>
    <definedName name="VDA_9_4" localSheetId="5">Prototypenschutz!#REF!</definedName>
    <definedName name="VDA_9_4" localSheetId="2">#REF!</definedName>
    <definedName name="VDA_9_4">#REF!</definedName>
    <definedName name="VDA_9_5" localSheetId="10">#REF!</definedName>
    <definedName name="VDA_9_5" localSheetId="8">#REF!</definedName>
    <definedName name="VDA_9_5" localSheetId="3">#REF!</definedName>
    <definedName name="VDA_9_5" localSheetId="4">Informationssicherheit!#REF!</definedName>
    <definedName name="VDA_9_5" localSheetId="5">Prototypenschutz!#REF!</definedName>
    <definedName name="VDA_9_5" localSheetId="2">#REF!</definedName>
    <definedName name="VDA_9_5">#REF!</definedName>
    <definedName name="VDA_9_6" localSheetId="10">#REF!</definedName>
    <definedName name="VDA_9_6" localSheetId="8">#REF!</definedName>
    <definedName name="VDA_9_6" localSheetId="3">#REF!</definedName>
    <definedName name="VDA_9_6" localSheetId="4">Informationssicherheit!#REF!</definedName>
    <definedName name="VDA_9_6" localSheetId="5">Prototypenschutz!#REF!</definedName>
    <definedName name="VDA_9_6" localSheetId="2">#REF!</definedName>
    <definedName name="VDA_9_6">#REF!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3" i="75" l="1"/>
  <c r="C73" i="75"/>
  <c r="J69" i="75"/>
  <c r="C69" i="75"/>
  <c r="J53" i="75"/>
  <c r="C53" i="75"/>
  <c r="J48" i="75"/>
  <c r="C48" i="75"/>
  <c r="J43" i="75"/>
  <c r="C43" i="75"/>
  <c r="J38" i="75"/>
  <c r="C38" i="75"/>
  <c r="C23" i="75"/>
  <c r="J23" i="75"/>
  <c r="H100" i="75"/>
  <c r="H101" i="75"/>
  <c r="H102" i="75"/>
  <c r="H103" i="75"/>
  <c r="H104" i="75"/>
  <c r="H105" i="75"/>
  <c r="H99" i="75"/>
  <c r="H88" i="75"/>
  <c r="H89" i="75"/>
  <c r="H90" i="75"/>
  <c r="H91" i="75"/>
  <c r="H92" i="75"/>
  <c r="H93" i="75"/>
  <c r="H94" i="75"/>
  <c r="H95" i="75"/>
  <c r="H96" i="75"/>
  <c r="H97" i="75"/>
  <c r="H86" i="75"/>
  <c r="H87" i="75"/>
  <c r="H85" i="75"/>
  <c r="H70" i="75" l="1"/>
  <c r="H68" i="75"/>
  <c r="H71" i="75"/>
  <c r="C24" i="75"/>
  <c r="H24" i="75"/>
  <c r="C25" i="75"/>
  <c r="H25" i="75"/>
  <c r="G25" i="75" s="1"/>
  <c r="C26" i="75"/>
  <c r="H26" i="75"/>
  <c r="C27" i="75"/>
  <c r="H27" i="75"/>
  <c r="G27" i="75" s="1"/>
  <c r="C28" i="75"/>
  <c r="H28" i="75"/>
  <c r="C29" i="75"/>
  <c r="H29" i="75"/>
  <c r="G29" i="75" s="1"/>
  <c r="C30" i="75"/>
  <c r="H30" i="75"/>
  <c r="G30" i="75" s="1"/>
  <c r="N36" i="75" l="1"/>
  <c r="G28" i="75"/>
  <c r="G24" i="75"/>
  <c r="N37" i="75"/>
  <c r="G26" i="75"/>
  <c r="A18" i="76" l="1"/>
  <c r="C37" i="75"/>
  <c r="G85" i="75"/>
  <c r="J85" i="75" s="1"/>
  <c r="H72" i="75"/>
  <c r="G72" i="75" s="1"/>
  <c r="G94" i="75"/>
  <c r="J27" i="75" l="1"/>
  <c r="J72" i="75"/>
  <c r="C72" i="75" l="1"/>
  <c r="A24" i="76"/>
  <c r="A21" i="76"/>
  <c r="A25" i="76"/>
  <c r="A13" i="76"/>
  <c r="H75" i="75" l="1"/>
  <c r="H74" i="75"/>
  <c r="H67" i="75"/>
  <c r="H66" i="75"/>
  <c r="H65" i="75"/>
  <c r="H64" i="75"/>
  <c r="H63" i="75"/>
  <c r="H62" i="75"/>
  <c r="H61" i="75"/>
  <c r="H60" i="75"/>
  <c r="H59" i="75"/>
  <c r="H58" i="75"/>
  <c r="H57" i="75"/>
  <c r="H56" i="75"/>
  <c r="H55" i="75"/>
  <c r="H54" i="75"/>
  <c r="H52" i="75"/>
  <c r="N45" i="75" s="1"/>
  <c r="H51" i="75"/>
  <c r="H50" i="75"/>
  <c r="H49" i="75"/>
  <c r="H47" i="75"/>
  <c r="H46" i="75"/>
  <c r="H44" i="75"/>
  <c r="H42" i="75"/>
  <c r="H41" i="75"/>
  <c r="H40" i="75"/>
  <c r="H39" i="75"/>
  <c r="H37" i="75"/>
  <c r="H36" i="75"/>
  <c r="H35" i="75"/>
  <c r="H34" i="75"/>
  <c r="H33" i="75"/>
  <c r="H32" i="75"/>
  <c r="H31" i="75"/>
  <c r="C66" i="75"/>
  <c r="C67" i="75"/>
  <c r="C68" i="75"/>
  <c r="C70" i="75"/>
  <c r="C71" i="75"/>
  <c r="C74" i="75"/>
  <c r="C75" i="75"/>
  <c r="C49" i="75"/>
  <c r="C50" i="75"/>
  <c r="C51" i="75"/>
  <c r="C52" i="75"/>
  <c r="C54" i="75"/>
  <c r="C55" i="75"/>
  <c r="C56" i="75"/>
  <c r="C57" i="75"/>
  <c r="C58" i="75"/>
  <c r="C59" i="75"/>
  <c r="C60" i="75"/>
  <c r="C61" i="75"/>
  <c r="C62" i="75"/>
  <c r="C63" i="75"/>
  <c r="C64" i="75"/>
  <c r="C65" i="75"/>
  <c r="C33" i="75"/>
  <c r="C34" i="75"/>
  <c r="C35" i="75"/>
  <c r="C36" i="75"/>
  <c r="C39" i="75"/>
  <c r="C40" i="75"/>
  <c r="C41" i="75"/>
  <c r="C42" i="75"/>
  <c r="C44" i="75"/>
  <c r="C45" i="75"/>
  <c r="C46" i="75"/>
  <c r="C47" i="75"/>
  <c r="C32" i="75"/>
  <c r="C31" i="75"/>
  <c r="A24" i="91"/>
  <c r="A23" i="91"/>
  <c r="A21" i="91"/>
  <c r="A20" i="91"/>
  <c r="A18" i="91"/>
  <c r="A17" i="91"/>
  <c r="A15" i="91"/>
  <c r="A14" i="91"/>
  <c r="A13" i="91"/>
  <c r="A11" i="91"/>
  <c r="A9" i="91"/>
  <c r="A7" i="91"/>
  <c r="A5" i="91"/>
  <c r="A54" i="56"/>
  <c r="A53" i="56"/>
  <c r="A23" i="56"/>
  <c r="A22" i="56"/>
  <c r="A14" i="56"/>
  <c r="G87" i="75"/>
  <c r="G88" i="75"/>
  <c r="G89" i="75"/>
  <c r="G90" i="75"/>
  <c r="G91" i="75"/>
  <c r="G92" i="75"/>
  <c r="G93" i="75"/>
  <c r="G95" i="75"/>
  <c r="G96" i="75"/>
  <c r="G97" i="75"/>
  <c r="G100" i="75"/>
  <c r="G101" i="75"/>
  <c r="G102" i="75"/>
  <c r="G103" i="75"/>
  <c r="G104" i="75"/>
  <c r="G105" i="75"/>
  <c r="N26" i="75" l="1"/>
  <c r="N39" i="75"/>
  <c r="H106" i="75"/>
  <c r="N32" i="75"/>
  <c r="H108" i="75"/>
  <c r="N29" i="75"/>
  <c r="N44" i="75"/>
  <c r="G99" i="75"/>
  <c r="N52" i="75"/>
  <c r="N51" i="75"/>
  <c r="N38" i="75"/>
  <c r="G63" i="75"/>
  <c r="J63" i="75" s="1"/>
  <c r="G36" i="75"/>
  <c r="J36" i="75" s="1"/>
  <c r="G37" i="75"/>
  <c r="J37" i="75" s="1"/>
  <c r="N27" i="75"/>
  <c r="G64" i="75"/>
  <c r="J64" i="75" s="1"/>
  <c r="N31" i="75"/>
  <c r="N28" i="75"/>
  <c r="G31" i="75"/>
  <c r="H76" i="75"/>
  <c r="J31" i="75"/>
  <c r="N33" i="75"/>
  <c r="N49" i="75"/>
  <c r="N41" i="75"/>
  <c r="N47" i="75"/>
  <c r="C5" i="75"/>
  <c r="C4" i="75"/>
  <c r="C3" i="75"/>
  <c r="J90" i="75"/>
  <c r="J95" i="75"/>
  <c r="J25" i="75"/>
  <c r="G35" i="75"/>
  <c r="G40" i="75"/>
  <c r="G41" i="75"/>
  <c r="G42" i="75"/>
  <c r="G44" i="75"/>
  <c r="J44" i="75" s="1"/>
  <c r="G45" i="75"/>
  <c r="J45" i="75" s="1"/>
  <c r="G46" i="75"/>
  <c r="G47" i="75"/>
  <c r="G49" i="75"/>
  <c r="G51" i="75"/>
  <c r="G52" i="75"/>
  <c r="G55" i="75"/>
  <c r="J55" i="75" s="1"/>
  <c r="G56" i="75"/>
  <c r="G57" i="75"/>
  <c r="G58" i="75"/>
  <c r="G59" i="75"/>
  <c r="G61" i="75"/>
  <c r="G66" i="75"/>
  <c r="G67" i="75"/>
  <c r="G71" i="75"/>
  <c r="G74" i="75"/>
  <c r="J24" i="75"/>
  <c r="A26" i="56"/>
  <c r="A38" i="56"/>
  <c r="A64" i="56"/>
  <c r="A60" i="56"/>
  <c r="A55" i="56"/>
  <c r="A45" i="56"/>
  <c r="A42" i="56"/>
  <c r="A41" i="56"/>
  <c r="A39" i="56"/>
  <c r="A35" i="56"/>
  <c r="A34" i="56"/>
  <c r="A29" i="56"/>
  <c r="A24" i="56"/>
  <c r="A20" i="56"/>
  <c r="A17" i="56"/>
  <c r="A15" i="56"/>
  <c r="A10" i="56"/>
  <c r="A6" i="56"/>
  <c r="A4" i="56"/>
  <c r="A3" i="56"/>
  <c r="A18" i="56"/>
  <c r="A19" i="56"/>
  <c r="A66" i="56"/>
  <c r="A65" i="56"/>
  <c r="A31" i="56"/>
  <c r="A21" i="56"/>
  <c r="A61" i="56"/>
  <c r="A13" i="56"/>
  <c r="A56" i="56"/>
  <c r="A62" i="56"/>
  <c r="A44" i="56"/>
  <c r="A57" i="56"/>
  <c r="A52" i="56"/>
  <c r="A51" i="56"/>
  <c r="A50" i="56"/>
  <c r="A49" i="56"/>
  <c r="A48" i="56"/>
  <c r="A47" i="56"/>
  <c r="A46" i="56"/>
  <c r="A32" i="56"/>
  <c r="A30" i="56"/>
  <c r="A43" i="56"/>
  <c r="A59" i="56"/>
  <c r="A40" i="56"/>
  <c r="A36" i="56"/>
  <c r="A37" i="56"/>
  <c r="A58" i="56"/>
  <c r="A12" i="56"/>
  <c r="A11" i="56"/>
  <c r="A27" i="56"/>
  <c r="A25" i="56"/>
  <c r="A63" i="56"/>
  <c r="A28" i="56"/>
  <c r="A33" i="56"/>
  <c r="A9" i="56"/>
  <c r="A8" i="56"/>
  <c r="A5" i="56"/>
  <c r="A16" i="56"/>
  <c r="A7" i="56"/>
  <c r="A4" i="76"/>
  <c r="A5" i="76"/>
  <c r="A6" i="76"/>
  <c r="A7" i="76"/>
  <c r="A8" i="76"/>
  <c r="A9" i="76"/>
  <c r="A10" i="76"/>
  <c r="A11" i="76"/>
  <c r="A12" i="76"/>
  <c r="A14" i="76"/>
  <c r="A15" i="76"/>
  <c r="A16" i="76"/>
  <c r="A17" i="76"/>
  <c r="A19" i="76"/>
  <c r="A20" i="76"/>
  <c r="A22" i="76"/>
  <c r="A23" i="76"/>
  <c r="A3" i="76"/>
  <c r="B1" i="76" s="1"/>
  <c r="A1" i="76"/>
  <c r="J104" i="75"/>
  <c r="J103" i="75"/>
  <c r="J102" i="75"/>
  <c r="J101" i="75"/>
  <c r="J100" i="75"/>
  <c r="J96" i="75"/>
  <c r="J94" i="75"/>
  <c r="J93" i="75"/>
  <c r="J92" i="75"/>
  <c r="J91" i="75"/>
  <c r="J89" i="75"/>
  <c r="G86" i="75"/>
  <c r="G106" i="75" s="1"/>
  <c r="G33" i="75"/>
  <c r="J33" i="75" s="1"/>
  <c r="N46" i="75"/>
  <c r="G32" i="75"/>
  <c r="J32" i="75" s="1"/>
  <c r="G75" i="75"/>
  <c r="G54" i="75"/>
  <c r="J54" i="75" s="1"/>
  <c r="G62" i="75"/>
  <c r="M52" i="75" l="1"/>
  <c r="M51" i="75"/>
  <c r="J86" i="75"/>
  <c r="O33" i="75"/>
  <c r="M33" i="75"/>
  <c r="J62" i="75"/>
  <c r="J75" i="75"/>
  <c r="J46" i="75"/>
  <c r="J47" i="75"/>
  <c r="J35" i="75"/>
  <c r="J67" i="75"/>
  <c r="J57" i="75"/>
  <c r="G70" i="75"/>
  <c r="J70" i="75" s="1"/>
  <c r="G65" i="75"/>
  <c r="J65" i="75" s="1"/>
  <c r="G50" i="75"/>
  <c r="J50" i="75" s="1"/>
  <c r="N40" i="75"/>
  <c r="J61" i="75"/>
  <c r="G68" i="75"/>
  <c r="J68" i="75" s="1"/>
  <c r="J49" i="75"/>
  <c r="J28" i="75"/>
  <c r="J40" i="75"/>
  <c r="J59" i="75"/>
  <c r="J30" i="75"/>
  <c r="J42" i="75"/>
  <c r="N48" i="75"/>
  <c r="N50" i="75"/>
  <c r="N43" i="75"/>
  <c r="J58" i="75"/>
  <c r="G39" i="75"/>
  <c r="J39" i="75" s="1"/>
  <c r="J66" i="75"/>
  <c r="G34" i="75"/>
  <c r="J34" i="75" s="1"/>
  <c r="J26" i="75"/>
  <c r="G60" i="75"/>
  <c r="J60" i="75" s="1"/>
  <c r="J41" i="75"/>
  <c r="J56" i="75"/>
  <c r="J29" i="75"/>
  <c r="J51" i="75"/>
  <c r="J71" i="75"/>
  <c r="J97" i="75"/>
  <c r="J87" i="75"/>
  <c r="J99" i="75"/>
  <c r="J88" i="75"/>
  <c r="J105" i="75"/>
  <c r="J52" i="75"/>
  <c r="J74" i="75"/>
  <c r="N42" i="75"/>
  <c r="N30" i="75"/>
  <c r="J108" i="75" l="1"/>
  <c r="D6" i="75" s="1"/>
  <c r="J106" i="75"/>
  <c r="D81" i="75" s="1"/>
  <c r="J76" i="75"/>
  <c r="D20" i="75" s="1"/>
  <c r="G76" i="75"/>
  <c r="G20" i="75" s="1"/>
  <c r="G81" i="75"/>
  <c r="G108" i="75"/>
  <c r="G6" i="75" s="1"/>
</calcChain>
</file>

<file path=xl/sharedStrings.xml><?xml version="1.0" encoding="utf-8"?>
<sst xmlns="http://schemas.openxmlformats.org/spreadsheetml/2006/main" count="1889" uniqueCount="1414">
  <si>
    <t>Information Security Assessment</t>
  </si>
  <si>
    <t>Das ISA besteht aus mehreren Tabellenblättern, deren Inhalt und Funktion im Tabellenblatt „Definitionen“ erklärt wird. Die entsprechenden eigentlichen Anforderungen können den Tabellenblättern „Informationssicherheit“, „Prototypenschutz“ und „Datenschutz“ entnommen werden.</t>
  </si>
  <si>
    <r>
      <rPr>
        <sz val="10"/>
        <color theme="1"/>
        <rFont val="Calibri"/>
        <family val="2"/>
        <scheme val="minor"/>
      </rPr>
      <t xml:space="preserve">
</t>
    </r>
    <r>
      <rPr>
        <b/>
        <sz val="10"/>
        <color rgb="FF000000"/>
        <rFont val="Calibri"/>
        <family val="2"/>
        <scheme val="minor"/>
      </rPr>
      <t>Wir empfehlen, sich durch Nutzung des Tabellenblatts „Definitionen“ zunächst einen Überblick über die einzelnen ISA-Tabellenblätter zu verschaffen.</t>
    </r>
    <r>
      <rPr>
        <b/>
        <sz val="10"/>
        <color rgb="FF000000"/>
        <rFont val="Calibri"/>
        <family val="2"/>
        <scheme val="minor"/>
      </rPr>
      <t xml:space="preserve"> 
</t>
    </r>
    <r>
      <rPr>
        <b/>
        <sz val="10"/>
        <color rgb="FF000000"/>
        <rFont val="Calibri"/>
        <family val="2"/>
        <scheme val="minor"/>
      </rPr>
      <t>Anschließend mit dem Tabellenblatt „Informationssicherheit“ beginnen.</t>
    </r>
    <r>
      <rPr>
        <sz val="10"/>
        <color rgb="FF000000"/>
        <rFont val="Calibri"/>
        <family val="2"/>
        <scheme val="minor"/>
      </rPr>
      <t xml:space="preserve">
</t>
    </r>
    <r>
      <rPr>
        <sz val="10"/>
        <color rgb="FF000000"/>
        <rFont val="Calibri"/>
        <family val="2"/>
        <scheme val="minor"/>
      </rPr>
      <t>Die Verfasser dieses Dokuments wünschen Ihnen dabei viel Erfolg.</t>
    </r>
    <r>
      <rPr>
        <sz val="10"/>
        <color rgb="FF000000"/>
        <rFont val="Calibri"/>
        <family val="2"/>
        <scheme val="minor"/>
      </rPr>
      <t xml:space="preserve">
</t>
    </r>
  </si>
  <si>
    <t>Hinweis: Zur besseren Orientierung sind die Arbeitsblätter wie folgt farblich gekennzeichnet.</t>
  </si>
  <si>
    <t>Firma / Organisation:*</t>
  </si>
  <si>
    <t>Anschrift:*</t>
  </si>
  <si>
    <t>Geltungsbereich/TISAX Scope-ID*</t>
  </si>
  <si>
    <t>D&amp;B D-U-N-S® Nr.</t>
  </si>
  <si>
    <t>Datum des Assessments:*</t>
  </si>
  <si>
    <t>Ansprechpartner:*</t>
  </si>
  <si>
    <t>Telefon-Nr.:</t>
  </si>
  <si>
    <t>E-Mail-Adresse:*</t>
  </si>
  <si>
    <t>Ersteller:*</t>
  </si>
  <si>
    <t>Unterschrift:</t>
  </si>
  <si>
    <r>
      <rPr>
        <b/>
        <sz val="18"/>
        <color theme="1"/>
        <rFont val="Calibri"/>
        <family val="2"/>
        <scheme val="minor"/>
      </rPr>
      <t xml:space="preserve">Information Security Assessment
</t>
    </r>
    <r>
      <rPr>
        <sz val="16"/>
        <color theme="1"/>
        <rFont val="Calibri"/>
        <family val="2"/>
        <scheme val="minor"/>
      </rPr>
      <t xml:space="preserve">Reifegrade
</t>
    </r>
    <r>
      <rPr>
        <sz val="11"/>
        <color theme="1"/>
        <rFont val="Calibri"/>
        <family val="2"/>
        <scheme val="minor"/>
      </rPr>
      <t xml:space="preserve">
Die Antwort auf die Kontrollfragen ist ein Reifegrad in einem generischen Reifegrad-Modell, mit dem die Reife der dahinterstehenden Prozesse quantifiziert wird.</t>
    </r>
    <r>
      <rPr>
        <sz val="10"/>
        <color rgb="FF000000"/>
        <rFont val="Calibri"/>
        <family val="2"/>
        <scheme val="minor"/>
      </rPr>
      <t xml:space="preserve"> Um den Reifegrad zu bestimmen, muss während des Assessments objektiv nachweisbar sein, dass die Anforderungen der entsprechenden Stufe erfüllt werden. Dies erfolgt zum Beispiel anhand von Arbeitsprodukten, welche als Ergebnisse aus den Prozessen der Kontrollfragen hervorgehen, oder durch Aussagen der fachlichen Prozessausführenden in Interviews.</t>
    </r>
  </si>
  <si>
    <t xml:space="preserve"> </t>
  </si>
  <si>
    <t>Reifegrad 0</t>
  </si>
  <si>
    <t>Reifegrad 1</t>
  </si>
  <si>
    <t>Reifegrad 2</t>
  </si>
  <si>
    <t>Reifegrad 3</t>
  </si>
  <si>
    <t>Reifegrad 4</t>
  </si>
  <si>
    <t>Reifegrad 5</t>
  </si>
  <si>
    <t>Name</t>
  </si>
  <si>
    <t xml:space="preserve">Unvollständig </t>
  </si>
  <si>
    <t>Durchgeführt</t>
  </si>
  <si>
    <t>Gesteuert</t>
  </si>
  <si>
    <t>Etabliert</t>
  </si>
  <si>
    <t>Vorhersagbar</t>
  </si>
  <si>
    <t>Optimierend</t>
  </si>
  <si>
    <t>Kurzbeschreibung</t>
  </si>
  <si>
    <t>Es gibt keinen Prozess, es wird keinem Prozess gefolgt oder der Prozess ist nicht geeignet, um das Ziel zu erreichen.</t>
  </si>
  <si>
    <t>Es wird einem nicht oder unvollständig dokumentierten Prozess gefolgt ("informeller Prozess") und es gibt Anzeichen, dass er sein Ziel erreicht.</t>
  </si>
  <si>
    <t>Es wird einem Prozess gefolgt, der seine Ziele erreicht. Prozessdokumentation und Prozessdurchführungsnachweise sind vorhanden.</t>
  </si>
  <si>
    <t>Es wird einem Standardprozess gefolgt, der in das Gesamtsystem integriert ist. Abhängigkeiten von anderen Prozessen sind dokumentiert und geeignete Schnittstellen geschaffen. Es existieren Nachweise, dass der Prozess über einen längeren Zeitraum nachhaltig und aktiv genutzt wurde.</t>
  </si>
  <si>
    <t>Es wird einem etablierten Prozess gefolgt. Die Wirksamkeit des Prozesses wird durch Erheben von Kennzahlen kontinuierlich überwacht. Es sind Grenzwerte definiert, bei denen der Prozess als nicht hinreichend wirksam angesehen wird und angepasst werden muss. (Key Performance Indicators)</t>
  </si>
  <si>
    <t>Es wird einem vorhersagbaren Prozess gefolgt, bei dem die kontinuierliche Verbesserung ein wesentliches Ziel ist. Die Verbesserung wird von dedizierten Ressourcen aktiv vorangetrieben.</t>
  </si>
  <si>
    <t>Definition</t>
  </si>
  <si>
    <t>Ein Prozess ist nicht implementiert oder der Prozesszweck wird nicht erreicht. Es gibt nur geringe oder keine Anzeichen dafür, dass der Prozesszweck systematisch erreicht wird.</t>
  </si>
  <si>
    <t xml:space="preserve">Prozessdefinition (PA 3.1):
- Ein Standardprozess einschließlich in geeigneter Weise angepasste Vorgaben ist definiert, der die grundlegenden Elemente beschreibt, die ein definierter Prozess enthalten muss.
- Die Reihenfolge und das Zusammenspiel des Standardprozesses mit anderen Prozessen sind bestimmt.
- Kompetenzen und Rollen, die zur Durchführung des Prozesses erforderlich sind, sind als Teil des Standardprozesses identifiziert.
- Infrastruktur und Arbeitsumgebung, die zur Durchführung eines Prozesses erforderlich sind, sind als Teil des Standardprozesses identifiziert.
- Geeignete Methoden sind bestimmt, um die Wirksamkeit und Angemessenheit des Prozesses zu überwachen.
Ausbringung/Verbreitung/Verteilung des Prozesses (PA 3.2):
- Ein definierter Prozess, der auf einem geeignet ausgewählten und/oder zugeschnittenen Standardprozess basiert, ist ausgebracht/verbreitet.
- Benötigte Rollen, Verantwortlichkeiten und Befugnisse zur Durchführung des definierten Prozesses sind zugewiesen und kommuniziert.
- Das Personal, welches den definierten Prozess durchführt, ist kompetent bzw. fachkundig, was auf einer geeigneten Ausbildung, Training und Erfahrung beruht.
- Erforderliche Ressourcen und Informationen, die zur Durchführung des definierten Prozesses erforderlich sind, sind verfügbar, zugewiesen und werden genutzt.
- Erforderliche Infrastruktur und eine Arbeitsumgebung, die zur Durchführung des definierten Prozesses erforderlich sind, sind verfügbar, werden gemanagt und gewartet.
- Geeignete Daten werden gesammelt und analysiert, um ein grundlegendes Verständnis für das Verhalten des Prozesses zu gewinnen, seine Angemessenheit und Wirksamkeit zu zeigen und zu bewerten, wo eine kontinuierliche Prozessverbesserung (KVP) gemacht werden kann. </t>
  </si>
  <si>
    <t>Mögliche Nachweise (GWP)</t>
  </si>
  <si>
    <t>+ Arbeitsergebnisse, die einen Nachweis für Prozessergebnisse liefern.</t>
  </si>
  <si>
    <t xml:space="preserve">+ Prozessdokumentation
+ Prozessplan
+ Qualitätsplan, -aufzeichnungen
+ Prozessdurchführungsaufzeichnungen
</t>
  </si>
  <si>
    <t>+ Prozessdokumentation
+ Prozessplan
+ Qualitätsaufzeichnungen
+ Richtlinien und Standards
+ Prozessdurchführungsaufzeichnungen</t>
  </si>
  <si>
    <t>+ Prozessdokumentation
+ Prozesssteuerungsplan
+ Prozessverbesserungsplan
+ Prozessmessplan
+ Prozessdurchführungsaufzeichnungen</t>
  </si>
  <si>
    <t>+ Prozessverbesserungsplan
+ Prozessmessplan
+ Prozessdurchführungsaufzeichnungen</t>
  </si>
  <si>
    <t>Beispiel</t>
  </si>
  <si>
    <r>
      <rPr>
        <b/>
        <sz val="18"/>
        <color theme="1"/>
        <rFont val="Calibri"/>
        <family val="2"/>
        <scheme val="minor"/>
      </rPr>
      <t xml:space="preserve">Information Security Assessment
</t>
    </r>
    <r>
      <rPr>
        <sz val="18"/>
        <color theme="1"/>
        <rFont val="Calibri"/>
        <family val="2"/>
        <scheme val="minor"/>
      </rPr>
      <t>Definitionen</t>
    </r>
  </si>
  <si>
    <t>Tabellenblätter</t>
  </si>
  <si>
    <t>Tabellenblatt</t>
  </si>
  <si>
    <t>Beschreibung</t>
  </si>
  <si>
    <t>Verwendungszweck des Tabellenblattes</t>
  </si>
  <si>
    <t>Wilkommen</t>
  </si>
  <si>
    <t>Willkommensseite.</t>
  </si>
  <si>
    <t>Information</t>
  </si>
  <si>
    <t>Deckblatt</t>
  </si>
  <si>
    <t>Das Deckblatt enthält Felder für Angaben zur durchführenden Organisation, dem Geltungsbereich von Prüfungen, dem Prüfer und dem Ansprechpartner der geprüften Organisation.</t>
  </si>
  <si>
    <t>Zur eigenen Verwendung</t>
  </si>
  <si>
    <t>Reifegrade</t>
  </si>
  <si>
    <t>Die VDA-ISA sieht vor, dass die Umsetzung mittels eines 5-stufigen Reifegrad-Modells bewertet wird, das in diesem Tabellenblatt definiert wird. Die Reifegrade umfassen unvollständig, durchgeführt, gesteuert, etabliert und vorhersagbar.
Der Zielreifegrad für alle Kontrollfragen liegt bei dieser Version der VDA-ISA durchgängig bei 3 (etabliert).</t>
  </si>
  <si>
    <t>Definitionen</t>
  </si>
  <si>
    <r>
      <rPr>
        <sz val="10"/>
        <color theme="1"/>
        <rFont val="Calibri"/>
        <family val="2"/>
        <scheme val="minor"/>
      </rPr>
      <t>In den Definitionen werden die Schlüsselbegriffe für die zu erfüllenden Anforderungen beschrieben.</t>
    </r>
    <r>
      <rPr>
        <sz val="10"/>
        <color theme="1"/>
        <rFont val="Calibri"/>
        <family val="2"/>
        <scheme val="minor"/>
      </rPr>
      <t xml:space="preserve"> </t>
    </r>
    <r>
      <rPr>
        <sz val="10"/>
        <color theme="1"/>
        <rFont val="Calibri"/>
        <family val="2"/>
        <scheme val="minor"/>
      </rPr>
      <t>Anforderungen können dabei in die Kategorien „muss“, „sollte“, zusätzlich bei „hohem Schutzbedarf“ und zusätzlich bei „sehr hohem Schutzbedarf“ eingestuft werden.</t>
    </r>
    <r>
      <rPr>
        <sz val="10"/>
        <color theme="1"/>
        <rFont val="Calibri"/>
        <family val="2"/>
        <scheme val="minor"/>
      </rPr>
      <t xml:space="preserve"> </t>
    </r>
    <r>
      <rPr>
        <sz val="10"/>
        <color theme="1"/>
        <rFont val="Calibri"/>
        <family val="2"/>
        <scheme val="minor"/>
      </rPr>
      <t>Diese Unterteilung ist nötig, da Informationen mit hohem und sehr hohem Schutzbedarf besondere Schutzmaßnahmen erfordern.</t>
    </r>
    <r>
      <rPr>
        <sz val="10"/>
        <color theme="1"/>
        <rFont val="Calibri"/>
        <family val="2"/>
        <scheme val="minor"/>
      </rPr>
      <t xml:space="preserve">
</t>
    </r>
    <r>
      <rPr>
        <sz val="10"/>
        <color theme="1"/>
        <rFont val="Calibri"/>
        <family val="2"/>
        <scheme val="minor"/>
      </rPr>
      <t>Zusätzlich werden in diesem Tabellenblatt Schlüsselbegriffe und Abkürzungen aufgeführt und erläutert.</t>
    </r>
  </si>
  <si>
    <t>Informationssicherheit</t>
  </si>
  <si>
    <t>Das Tabellenblatt „Informationssicherheit“ enthält alle Basis-Maßnahmen basierend auf der Norm ISO/IEC 27001. Die Maßnahmen selbst sind als Fragen formuliert. Das Ziel der jeweiligen Maßnahme und die Anforderungen zur Erreichung des Ziels sind in den entsprechend benannten Spalten aufgeführt.
Jede Maßnahme muss hierbei immer anhand des Grades der Erreichung des Ziels bewertet werden. Die Bewertung der Reifegrade (wie im Tabellenblatt „Reifegrade“ beschrieben) jeder Maßnahme wird in dem Feld (Spalte D) festgehalten und automatisch in das Tabellenblatt „Ergebnisse“ übertragen.
Weitere Spalten geben mit Beispielen Hilfestellung zu einer möglichen Umsetzung.
Anforderungen beziehen sich dabei immer auf das eigene Unternehmen mit seiner Organisation, seinen Prozessen und seiner Infrastruktur. Anforderungen beziehen sich niemals auf Produkte, welche Ihr Unternehmen in Verkehr bringt. Anforderungen an eine sichere Produktentwicklung sind nicht Teil dieses Moduls.</t>
  </si>
  <si>
    <t>Umsetzungsanforderungen</t>
  </si>
  <si>
    <t>Prototypenschutz</t>
  </si>
  <si>
    <t>Das Tabellenblatt „Prototypenschutz“ enthält Maßnahmen, um sicherzustellen, dass geeignete Maßnahmen für den Umgang mit Prototypen vorhanden sind, welche einen besonderen Schutz erfordern.
Jede Maßnahme muss hierbei immer anhand des Grades der Erreichung des Ziels bewertet werden. Die Bewertung der Reifegrade (wie im Tabellenblatt „Reifegrade“ beschrieben) jeder Maßnahme wird in dem Feld (Spalte D) festgehalten und automatisch in das Tabellenblatt „Ergebnisse“ übertragen.
Weitere Spalten geben mit Beispielen Hilfestellung zu einer möglichen Umsetzung.
Anforderungen beziehen sich dabei immer auf das eigene Unternehmen mit seiner Organisation, seinen Prozessen und seiner Infrastruktur. Anforderungen beziehen sich niemals auf Produkte, welche Ihr Unternehmen in Verkehr bringt. Anforderungen an eine sichere Produktentwicklung sind nicht Teil dieses Moduls.</t>
  </si>
  <si>
    <t>Datenschutz</t>
  </si>
  <si>
    <t>Dieses Tabellenblatt ist zusätzlich bei einer Auftragsverarbeitung im Sinne von Art. 28 der Allgemeinen Datenschutzgrundverordnung der EU zu bearbeiten und enthält Maßnahmen, die nur mit Ja/Nein zu beantworten sind.</t>
  </si>
  <si>
    <t>Ergebnisse</t>
  </si>
  <si>
    <t>Hier werden die Ergebnisse der einzelnen Tabellenblätter (Prüfkatalogseiten) zusammengefasst und im Druckformat dargestellt. Für Darstellungszwecke wird die vereinfachte Form nach ISA genutzt.
Das Spinnennetz-Diagramm bietet eine Übersicht über alle Maßnahmen. Die Liste aller Maßnahmen zeigt die anzustrebenden Zielreifegrade. 
Bei der Berechnung des Gesamtergebnisses werden die Ergebnisse von Maßnahmen, die den Zielreifegrad übererfüllen, gekürzt und der Durchschnitt ermittelt. Dies stellt sicher, dass die Anforderungen themenübergreifend erfüllt werden und kein Ausgleich von über- und untererfüllten Maßnahmen stattfindet.</t>
  </si>
  <si>
    <t>Ergebnispräsentation</t>
  </si>
  <si>
    <t>Beispiele für KPI</t>
  </si>
  <si>
    <t>Dieses Tabellenblatt zeigt Beispiele für Key Performance Indicators (KPI) zum Messen von Prozessergebnissen. Der Inhalt des Tabellenblattes dient als Hilfestellung zur Identifizierung eigener geeigneter KPIs. Er stellt keine verbindlichen Vorgaben zum Erreichen des Reifegrads der Stufe 4 vor. Die Definition von KPIs ist nicht verbindlich vorgeschrieben, kann aber für ein zentrales Management der Informationssicherheit an vielen Standorten hilfreich sein.</t>
  </si>
  <si>
    <t>Beispiele und Hilfestellungen</t>
  </si>
  <si>
    <t>Lizenz</t>
  </si>
  <si>
    <t>Lizenzbedingungen, unter denen die VDA-ISA veröffentlicht wird.</t>
  </si>
  <si>
    <t>Änderungshistorie</t>
  </si>
  <si>
    <t>Liste der Änderungen über den Lebenszyklus der VDA-ISA.</t>
  </si>
  <si>
    <t>Schlüsselbegriffe</t>
  </si>
  <si>
    <t>Begriff</t>
  </si>
  <si>
    <t>Erläuterung</t>
  </si>
  <si>
    <t>Beispiele</t>
  </si>
  <si>
    <t>Schutzklasse "normal",
normaler Schutzbedarf</t>
  </si>
  <si>
    <t>Der potenzielle Schaden für die Organisation ist begrenzt und überschaubar.</t>
  </si>
  <si>
    <t>Vertraulichkeitsklassifizierung "intern"</t>
  </si>
  <si>
    <t>Schutzklasse "hoch",
hoher Schutzbedarf</t>
  </si>
  <si>
    <t>Der potenzielle Schaden für die Organisation kann beträchtlich sein.</t>
  </si>
  <si>
    <t>Vertraulichkeitsklassifizierung "vertraulich"</t>
  </si>
  <si>
    <t>Schutzklasse "sehr hoch",
sehr hoher Schutzbedarf</t>
  </si>
  <si>
    <t>Der potenzielle Schaden kann ein für die Organisation existenziell bedrohliches oder katastrophales Ausmaß erreichen.</t>
  </si>
  <si>
    <t>Vertraulichkeitsklassifizierung "streng vertraulich"</t>
  </si>
  <si>
    <t>Anforderungen (muss)</t>
  </si>
  <si>
    <t>Die Anforderungen in dieser Spalte sind strenge Anforderungen, für die es keine Ausnahmen gibt.</t>
  </si>
  <si>
    <t>Anforderungen (sollte)</t>
  </si>
  <si>
    <t>Die Anforderungen in dieser Spalte müssen grundsätzlich von der Organisation umgesetzt werden. Es kann jedoch unter bestimmten Umständen eine valide Begründung geben, diese Anforderungen nicht zu erfüllen. Die Auswirkungen von Abweichungen müssen durch die Organisation verstanden werden, und die Abweichung muss nachvollziehbar begründet werden.</t>
  </si>
  <si>
    <t>Zusatzanforderungen bei hohem Schutzbedarf</t>
  </si>
  <si>
    <t xml:space="preserve">Die Anforderungen in dieser Spalte müssen zusätzlich erfüllt werden, wenn das geprüfte Subjekt einen hohen Schutzbedarf hat. </t>
  </si>
  <si>
    <t>Zusatzanforderungen bei sehr hohem Schutzbedarf</t>
  </si>
  <si>
    <t xml:space="preserve">Die Anforderungen in dieser Spalte müssen zusätzlich erfüllt sein, wenn das geprüfte Subjekt einen sehr hohen Schutzbedarf hat. </t>
  </si>
  <si>
    <t>Ergebnis (Reifegrad)</t>
  </si>
  <si>
    <t>Im Ergebnis-Tabellenblatt ISA (Spinnennetz-Diagramm) werden alle Ergebnisse wie bewertet dargestellt. Die Linie für den Zielreifegrad berücksichtigt Maßnahmen, die als „n. a.“ gekennzeichnet wurden, nicht. Bei der Berechnung des Durchschnitts wird hingegen der höchste erreichbare Zielereifegrad berücksichtigt.</t>
  </si>
  <si>
    <t>Glossar</t>
  </si>
  <si>
    <t>Business Continuity Management (BCM)</t>
  </si>
  <si>
    <t>BCM dient dazu sicherzustellen, dass die geschäftskritischen Prozesse in der Organisation in und nach einer Krisensituation funktionieren.</t>
  </si>
  <si>
    <t>Klassifizierung von Informationen</t>
  </si>
  <si>
    <t>Der Wert der Information für die Organisation wird auf der Grundlage der relevanten Schutzziele der Informationssicherheit (Vertraulichkeit, Integrität und Verfügbarkeit) ermittelt. Auf dieser Grundlage werden die Informationen in das Klassifizierungsschema eingeordnet. Dies ermöglicht der Organisation die Umsetzung angemessener Schutzmaßnahmen.</t>
  </si>
  <si>
    <t>Cloud / externe IT-Dienste</t>
  </si>
  <si>
    <t>Ein externer Dienst ist die Verarbeitung von Firmen-Informationen außerhalb des Anwendungsbereiches des Audits.
(Z. B. externes Hosting, Cloud-Dienst, Webdienste wie z. B. Anti-Virus-Dashboards im Internet, von externen Unternehmen bereitgestellte SIEM-Dienste usw.)
Wichtig für das Ablehnen nicht relevanter Webdienste:
•  Cloud-Dienst: ein Schaden kann sich direkt auf das Unternehmen auswirken [CIA, en: Confidentiality (Vertraulichkeit), Integrity (Integrität), Availability (Verfügbarkeit)]
•  Daten werden extern vertraulich/streng vertraulich verarbeitet (z. B. nicht durch Übersetzung einzelner Wörter)</t>
  </si>
  <si>
    <t>Kritischer IT-Dienst</t>
  </si>
  <si>
    <t>Kritische IT-Dienste sind für das Geschäft oder die Organisation unverzichtbar. Wenn ein derartiger Dienst versagt oder unterbrochen wird, werden Geschäftsabläufe schwer beeinträchtigt.</t>
  </si>
  <si>
    <t>Aktives Verzeichnis, Firmennetzwerk, ERP, Firmen-Telefonanlage</t>
  </si>
  <si>
    <t>Kritische IT-Systeme</t>
  </si>
  <si>
    <t>Kritische IT-Systeme sind unverzichtbar, um kritische IT-Dienste zu betreiben.</t>
  </si>
  <si>
    <t>Ereignis</t>
  </si>
  <si>
    <t>Generisches Arbeitsprodukt (GWP, en: Generic work product)</t>
  </si>
  <si>
    <t>Beliebiges Arbeitsergebnis, welches sich aus der Ausführung eines Prozesses ergibt.</t>
  </si>
  <si>
    <t>IAM-Technologie</t>
  </si>
  <si>
    <t>Identitäts- und Zugriffsverwaltungs- (IAM- oder IdAM)-Technologie ist ein Rahmen von Technologien zur Sicherstellung, dass die richtigen Anwender (die Teil des mit einem Unternehmen verbundenen Ökosystems oder des Ökosystems innerhalb eines Unternehmens sind) angemessenen Zugang zu Technologie-Ressourcen haben. Identitäts- und Zugriffsverwaltungssysteme identifizieren, authentifizieren und steuern nicht nur den Zugang für Einzelne, die IT-Ressourcen nutzen, sondern auch die Hardware und Anwendungen, auf die Mitarbeiter zugreifen müssen.</t>
  </si>
  <si>
    <t>Vorfall</t>
  </si>
  <si>
    <t>Einzelnes unerwünschtes oder unerwartetes Informationssicherheits-Ereignis oder eine Reihe unerwünschter oder unerwarteter Informationssicherheits-Ereignisse, bei dem/denen eine beträchtliche Wahrscheinlichkeit besteht, dass es/sie Geschäftsabläufe beeinträchtigt/beeinträchtigen und die Informationssicherheit bedroht/bedrohen</t>
  </si>
  <si>
    <t>Informationswert (Information Asset)</t>
  </si>
  <si>
    <t xml:space="preserve">Informationen, die einen erheblichen Wert für die Organisation darstellen. </t>
  </si>
  <si>
    <t>Geschäftsgeheimisse, kritische Geschäftsprozesse, Know-How, Patente</t>
  </si>
  <si>
    <t>Informationseigentümer / Informationsverantwortlicher / Datenverantwortlicher</t>
  </si>
  <si>
    <t>Person oder Organisationsstelle, welche Daten erstellt oder zur Nutzung bereitstellt und Auskunft über deren Schutzbedarf geben kann.</t>
  </si>
  <si>
    <t xml:space="preserve">Informationssicherheitsmanagementsystem (ISMS) </t>
  </si>
  <si>
    <t xml:space="preserve">Das Informationssicherheitsmanagementsystem ist ein Steuerungsinstrument für die Organisationsleitung, mit der diese sicherstellt, dass Informationssicherheit nicht nur das Ergebnis von Zufällen und individuellem Engagement, sondern von nachhaltigem Management ist. </t>
  </si>
  <si>
    <t>Informationssicherheits-Risikomanagement (ISRM)</t>
  </si>
  <si>
    <t>Das Informationssicherheits-Risikomanagement ist für das frühzeitige Erkennen, Bewerten und Behandeln von Risiken zur Erreichung der Schutzziele der Informationssicherheit erforderlich. Es befähigt damit die Organisation, angemessene Maßnahmen zum Schutz ihrer Informationswerte unter Abwägung der damit verbundenen Chancen und Risiken zu etablieren.</t>
  </si>
  <si>
    <t>Informationssicherheitsrisiken</t>
  </si>
  <si>
    <t>Risiken, die bei der Erstellung und der Verarbeitung von Informationen vorhanden sind. Diese beruhen auf möglichen Ereignissen, die sich negativ auf die Erreichung der Schutzziele der Informationssicherheit auswirken.</t>
  </si>
  <si>
    <t>IT-System</t>
  </si>
  <si>
    <t xml:space="preserve">Jede Art von Systemen, die zur elektronischen Informationsverarbeitung genutzt werden. </t>
  </si>
  <si>
    <t>Computer, Server, Cloud, Kommunikationssysteme, Videokonferenzsysteme, Smartphones, Tablets, industrielles Automatisierungs- und Steuerungssystem, OT-Geräte, IoT</t>
  </si>
  <si>
    <t>Reifegrad</t>
  </si>
  <si>
    <t>Maßstab für die „Reife“ des gesamten ISMS oder von Teilen hiervon. Dies ist der Grad der Strukturierung und der systematischen Steuerung des Gesamtprozesses oder der Teilprozesse. Für die in diesem Dokument genutzten Reifegrade gelten die im Reiter "Reifegrade" aufgeführten Anforderungen.</t>
  </si>
  <si>
    <t>Maßstab für den Entwicklungsgrad des gesamten ISMS oder von Teilen hiervon. Es handelt sich um den Grad der Strukturierung und der systematischen Steuerung der beteiligten Prozesse. Die im Zusammenhang mit diesem Dokument gültige Definition der verschiedenen Reifegrade findet sich im Reiter "Reifegrade".</t>
  </si>
  <si>
    <t>Netzwerkdienst</t>
  </si>
  <si>
    <t>Ein Netzwerkdienst ist ein von einem IT-System bereitgestellter Dienst, der von anderen IT-Systemen genutzt wird, um über ein Datennetzwerk mit dem System zu kommunizieren.</t>
  </si>
  <si>
    <t>DHCP, DNS, https, STARTTLS</t>
  </si>
  <si>
    <t>Geheimhaltungsvereinbarungen (GHV)</t>
  </si>
  <si>
    <t xml:space="preserve">Geheimhaltungsvereinbarungen dienen dem rechtlichen Schutz von Informationen einer Organisation, insbesondere wenn diese über die Organisationsgrenzen hinaus ausgetauscht werden. </t>
  </si>
  <si>
    <t>Personenbezogene Daten</t>
  </si>
  <si>
    <t>Der Begriff personenbezogene Daten wird für alle Informationen verwendet, die sich auf eine identifizierte oder identifizierbare natürliche Person beziehen; als identifizierbar wird eine natürliche Person angesehen, die direkt oder indirekt, insbesondere mittels Zuordnung zu einer Kennung wie z. B. zu einem Namen, zu einer Kennnummer, zu Standortdaten, zu einer Online-Kennung oder zu einem oder mehreren besonderen Merkmalen identifiziert werden kann, die Ausdruck der physischen, physiologischen, genetischen, psychologischen, wirtschaftlichen, kulturellen oder sozialen Identität dieser natürlichen Person sind.</t>
  </si>
  <si>
    <t>Strategie/Leitlinie</t>
  </si>
  <si>
    <t>Sammelbegriff für unternehmensinterne Vorgaben</t>
  </si>
  <si>
    <t>Prozessattribute (PA)</t>
  </si>
  <si>
    <t>Messbare Kenngröße für eine Prozessfähigkeit, die auf jeden Prozess anwendbar ist.</t>
  </si>
  <si>
    <t>Schutzziele</t>
  </si>
  <si>
    <t>Schutzbedürftiger Prototyp</t>
  </si>
  <si>
    <t xml:space="preserve">Prototypenschutz schützt physische Prototypen, die als schutzbedürftig eingestuft werden. Prototypen schließen Fahrzeuge, Komponenten und Bauteile ein. Der Eigentümer des geistigen Eigentums für den Prototyp wird als Eigentümer des Prototyps angesehen.
Die Inbetriebnahme-Abteilung des Eigentümers ist für die Klassifizierung des Schutzbedarfs eines Prototyps verantwortlich. Bei Prototypen, die als Prototypen mit hohem oder sehr hohem Schutzbedarf eingestuft sind, müssen die Mindestanforderungen an den Prototypschutz angewendet werden. </t>
  </si>
  <si>
    <t>Speziell entwickelte Software</t>
  </si>
  <si>
    <t>Software, die speziell für die Organisation entwickelt wurde.</t>
  </si>
  <si>
    <t>Sicherheitszonen</t>
  </si>
  <si>
    <t>Sicherheitszonen beziehen sich meist auf eine geschachtelte Anordnung von durch Barrieren und Zutrittsmechanismen gekapselten Bereichen. Sie dienen dem physischen Schutz von Informationswerten. Je sensibler die zu verarbeitenden Informationswerte sind, desto mehr Schutzmaßnahmen sind erforderlich.</t>
  </si>
  <si>
    <t>Lagerräume, Garagen, Werkstätten, Teststrecken, Datenverarbeitungszentren, Entwicklungsbereiche</t>
  </si>
  <si>
    <t>Software</t>
  </si>
  <si>
    <t xml:space="preserve">Software ist ein Oberbegriff, der verwendet wird, um auf Anwendungen, Skripte und Programme Bezug zu nehmen, die auf einem IT-System laufen. </t>
  </si>
  <si>
    <t>Betriebssysteme, Anwendungen, Bibliotheken, Gerätetreiber, Apps</t>
  </si>
  <si>
    <t>Informationsträger (Supporting Asset)</t>
  </si>
  <si>
    <t>(Elektronische und physische) Informationsträger  werden zur Speicherung, Verarbeitung und zum Transport von Informationswerten eingesetzt.</t>
  </si>
  <si>
    <t>Mobile Datenträger, IT-Systeme, IT-Dienste/IT-Dienstleister, Papierunterlagen</t>
  </si>
  <si>
    <r>
      <rPr>
        <b/>
        <sz val="18"/>
        <color theme="1"/>
        <rFont val="Calibri"/>
        <family val="2"/>
        <scheme val="minor"/>
      </rPr>
      <t>Information Security Assessment</t>
    </r>
    <r>
      <rPr>
        <sz val="11"/>
        <color theme="1"/>
        <rFont val="Calibri"/>
        <family val="2"/>
        <scheme val="minor"/>
      </rPr>
      <t xml:space="preserve">
</t>
    </r>
    <r>
      <rPr>
        <sz val="16"/>
        <color theme="1"/>
        <rFont val="Calibri"/>
        <family val="2"/>
        <scheme val="minor"/>
      </rPr>
      <t>Fragebogen</t>
    </r>
  </si>
  <si>
    <t>Row_Format</t>
  </si>
  <si>
    <t>Is_Title?</t>
  </si>
  <si>
    <t>Kontrollnummer</t>
  </si>
  <si>
    <t>Beschreibung der Umsetzung</t>
  </si>
  <si>
    <t>Referenz Dokumentation</t>
  </si>
  <si>
    <t>Feststellungen / Auditergebnis</t>
  </si>
  <si>
    <t>Kontrollfrage</t>
  </si>
  <si>
    <t>Ziel</t>
  </si>
  <si>
    <t>Anforderungen 
(muss)</t>
  </si>
  <si>
    <t>Anforderungen 
(sollte)</t>
  </si>
  <si>
    <t>Zusatzanforderungen
bei hohem Schutzbedarf</t>
  </si>
  <si>
    <t>Zusatzanforderungen
bei sehr hohem Schutzbedarf</t>
  </si>
  <si>
    <t>Zusätzliche Anforderungen für das vereinfachte Gruppen Assessment (SGA, en: Simplified Group Assessments)</t>
  </si>
  <si>
    <t>Verweisung auf andere Normen</t>
  </si>
  <si>
    <t>Verweisung auf Implementierungsanleitung</t>
  </si>
  <si>
    <t>Maßnahmen/Empfehlungen</t>
  </si>
  <si>
    <t>Datum des Abschlusses</t>
  </si>
  <si>
    <t>Verantwortliche Abteilung</t>
  </si>
  <si>
    <t>Kontakt</t>
  </si>
  <si>
    <t>Weitere Informationen</t>
  </si>
  <si>
    <t>Hilfestellung:
Beispiele „Normaler Schutzbedarf“</t>
  </si>
  <si>
    <t>Hilfestellung:
Beispiele „Hoher Schutzbedarf“</t>
  </si>
  <si>
    <t>Hilfestellung:
Beispiele „Sehr hoher Schutzbedarf“</t>
  </si>
  <si>
    <t>Mögliche Fragestellungen (Beispiele, nicht verbindlich)</t>
  </si>
  <si>
    <t>Mögliche Nachweise (nicht verbindlich)</t>
  </si>
  <si>
    <t>1</t>
  </si>
  <si>
    <t>Richtlinien und Organisation der Informationssicherheit</t>
  </si>
  <si>
    <t>Dies ist absichtlich unsichtbarer Text aus technischen Gründen. Diesen Text bitte nicht entfernen. Dies ist absichtlich unsichtbarer Text aus technischen Gründen. Diesen Text bitte nicht entfernen. Dies ist absichtlich unsichtbarer Text aus technischen Gründen. Diesen Text bitte nicht entfernen. Dies ist absichtlich unsichtbarer Text aus technischen Gründen. Diesen Text bitte nicht entfernen. Dies ist absichtlich unsichtbarer Text aus technischen Gründen. Diesen Text bitte nicht entfernen.</t>
  </si>
  <si>
    <t>1.1</t>
  </si>
  <si>
    <t>Richtlinien zur Informationssicherheit</t>
  </si>
  <si>
    <t>1.1.1</t>
  </si>
  <si>
    <t>Inwieweit sind Richtlinien zur Informationssicherheit vorhanden?</t>
  </si>
  <si>
    <t>Die Organisation benötigt mindestens eine Richtlinie für Informationssicherheit. Diese spiegelt die Wichtigkeit und Bedeutung der Informationssicherheit wider und ist an die Organisation angepasst. Zusätzliche Richtlinien können je nach Größe und Aufbau der Organisation sinnvoll sein.</t>
  </si>
  <si>
    <t>keine</t>
  </si>
  <si>
    <t>1.2</t>
  </si>
  <si>
    <t>Organisation der Informationssicherheit</t>
  </si>
  <si>
    <t>1.2.1</t>
  </si>
  <si>
    <t>Inwieweit wird in der Organisation Informationssicherheit gemanagt?</t>
  </si>
  <si>
    <t>Nur wenn Informationssicherheit in den strategischen Zielen einer Organisation verankert ist, kann Informationssicherheit nachhaltig in einer Organisation umgesetzt werden. Das Informationssicherheitsmanagementsystem (ISMS) ist ein Steuerungsinstrument für die Organisationsleitung, mit dem diese sicherstellt, dass Informationssicherheit nicht nur ein Ergebnis von Zufällen und individuellem Engagement, sondern von nachhaltigem Management ist.</t>
  </si>
  <si>
    <t>1.2.2</t>
  </si>
  <si>
    <t>Inwieweit sind die Verantwortlichkeiten für Informationssicherheit organisiert?</t>
  </si>
  <si>
    <t>Ein erfolgreiches ISMS benötigt klare Verantwortlichkeiten in der Organisation.</t>
  </si>
  <si>
    <t>1.2.3</t>
  </si>
  <si>
    <t>+ Projekte sind unter Berücksichtigung der Anforderungen an die Informationssicherheit klassifiziert.</t>
  </si>
  <si>
    <t>Inwieweit sind die Verantwortlichkeiten zwischen organisationsfremden IT-Dienstleistern und der eigenen Organisation definiert?</t>
  </si>
  <si>
    <t>1.3</t>
  </si>
  <si>
    <t>Asset-Management</t>
  </si>
  <si>
    <t>1.3.1</t>
  </si>
  <si>
    <t xml:space="preserve">Inwieweit werden Informationswerte (Assets) identifiziert und erfasst? </t>
  </si>
  <si>
    <t>1.3.2</t>
  </si>
  <si>
    <t>Inwieweit werden Informationswerte hinsichtlich ihres Schutzbedarfs klassifiziert und gemanagt?</t>
  </si>
  <si>
    <t>1.3.3</t>
  </si>
  <si>
    <t>Inwieweit wird sichergestellt, dass nur evaluierte und freigegebene organisationsfremde IT-Dienste zum Verarbeiten von Informationswerten der Organisation eingesetzt werden?</t>
  </si>
  <si>
    <t xml:space="preserve">+ Anforderungen bezüglich der Beschaffung, Inbetriebnahme und Freigabe im Zusammenhang mit der Nutzung von organisationsfremden IT-Diensten sind ermittelt und erfüllt.
+ Ein Verfahren zur Freigabe unter Berücksichtigung des Schutzbedarfs ist etabliert.
+ Organisationsfremde IT-Dienste und deren Freigabe sind dokumentiert.
+ Es wird regelmäßig überprüft, dass nur freigegebene organisationsfremde IT-Dienste eingesetzt werden.
</t>
  </si>
  <si>
    <t>1.3.4</t>
  </si>
  <si>
    <t>Inwieweit wird sichergestellt, dass nur evaluierte und zugelassene Software zum Verarbeiten von Informationswerten der Organisation eingesetzt wird?</t>
  </si>
  <si>
    <t xml:space="preserve">Software bestimmt die Logik, wie Informationen innerhalb der Organisation verarbeitet werden. Eine kurze und pragmatische Freigabe hilft dabei sicherzustellen, dass durch die Software keine unverantwortlichen Risiken für die Informationen und die Infrastruktur der Organisation hervorgerufen werden.
Eine Evaluierung und Freigabe der Software ermöglichen es der Organisation, die Risiken einer unbeabsichtigten Logik zu begrenzen, und bilden gleichzeitig die Grundlage für ein solides Schwachstellen- und Patch-Management (siehe 5.2.5) sowie die Aufrechterhaltung einer konformen Lizenzverwaltung (siehe 7.1.1). Es ist wichtig, auch Software für Verwaltungs- und Wartungszwecke zu berücksichtigen, wie z. B. Werkzeuge zur Fehlersuche und -behebung sowie zur Aktualisierung von Firmware. 
Beim Software-Management sollte im ersten Schritt bestimmt werden, auf welcher Ebene die Software zugelassen werden muss. Einen guten Kompromiss zwischen dem Sicherheitsbedürfnis und der Zweckmäßigkeit zu finden, ist der ausschlaggebende Faktor bei dieser Überlegung. Beispielsweise wäre die dedizierte Freigabe jeder Anwendung oder Software-Bibliothek, die mit der Grundinstallation des Betriebssystems geliefert wird, in vielen Szenarien übertrieben. Gleichermaßen bedeutet der Einsatz eines bestimmten Gerätes gewöhnlich, dass sich das Nichtzulassen der notwendigen Firmware und/oder der notwendigen Gerätetreiber beträchtlich auf die Nutzbarkeit der Geräte auswirkt.
Ein Repository mit zugelassener Software verhindert, dass Personen innerhalb Ihrer Organisation versehentlich nicht zugelassene oder modifizierte Software installieren. Die Pflege von Software-Versionen und Patch-Levels vereinfacht das Patch-Management, bedeutet aber nicht zwangsläufig, dass jedes Patch vor der Freigabe einzeln beurteilt zu werden braucht. 
Insbesondere bei Software, die die Ausführung administrativer Aufgaben ermöglicht, könnten zusätzliche Anforderungen erforderlich sein. Bei einem Werkzeug, mit dem der Netzwerkverkehr für Sicherheits- oder Debugging-Zwecke überwacht werdern kann, oder das es ermöglicht, die Konfiguration eines kritischen Sytems zu beeinflussen, könnte die Nutzung beschränkt werden, so dass eine individuelle Genehmigung unter Aufrechterhaltung eines 4-Augen-Prinzips erforderlich ist.
Entscheidend dabei ist, die Evaluierungs- und Freigabeprozesse einfach genug zu halten, damit sie praktisch durchführbar sind. Wenn die Freigabe zu schwierig oder zeitaufwändig ist, führt dies dazu, dass Ihr Administrator zurückhaltend bei der Freigabe relevanter Software ist und dass Nutzer in der Organisation den Freigabeprozess umgehen, um die Software zu erhalten, die sie benötigen. Entsprechend ist ein guter Beurteilungsprozess so gestaltet, dass er sich an den Schutzbedarf der Software anpasst. Dies bedeutet zuallererst, eine Entscheidung über den für bestimmte Software-Klassen notwendigen Grad der Beurteilung zu treffen.
Was die Beurteilung anbelangt, enthält die Maßnahme bereits gute Hinweise darauf, nach welchen Schritten bei den Beurteilungsprozessen vorgegangen werden sollte:
+ Beabsichtigtes oder vorhersehbares Nutzungsszenario der Software ermitteln sowie, welche Sicherheitsanforderungen für dieses Szenario gelten (d. h. handelt es sich um eine Freigabe einschließlich Szenarien mit besonders hohem Risiko mit speziellen Sicherheitsanforderungen oder betrifft die Freigabe lediglich Anwendungsfälle mit normalem Risiko mit einer begrenzten Anzahl von Sicherheitsanforderungen)
+ Ermitteln, ob Ihre Organisation das Recht zur Nutzung der Software hat (d. h. lässt die erworbene (zu erwerbende) Lizenz den vorgesehenen Anwendungsfall zu)
+ Berücksichtigen der Quelle der Software. Vertraut Ihre Organisation der Quelle (z. B. wird die Software von einem bekannten und vertrauenswürdigen Software-Anbieter bereitgestellt oder vertrieben)
Das Ergebnis dieser drei Schritte bestimmt den zusätzlichen Beurteilungsbedarf. Bei der Entscheidung über weitere Schritte ist zu beachten, dass weitere Prüfungen oder Beurteilungen nicht nur Risiken beseitigen könnten, sondern auch zu einer zeitlichen Verzögerung führen, welche für sich genommen ein Risiko darstellen kann. Beispielsweise ist in vielen Fällen das Risiko einer Nichtinstallation eines sicherheitsrelevanten Patches, weil Prüfungen noch nicht durchgeführt wurden, höher als das Risiko, dass das Patch Probleme verursacht, die durch Prüfung erkannt worden wären. Ein guter Ansatz hat stets zum Ziel, ein angemessenes Gleichgewicht zu finden.
Dementsprechend ist die Detailschärfe der Software-Freigabe je nach Szenario verschieden und kann sehr hoch sein. Beispielsweise könnte es zweckmäßig sein, die gesamte System-Software, die mit einer Grundinstallation eines Betriebssystems (d. h. Betriebssystemkomponenten, Treiber usw.) mitgeliefert wird, freizugeben. Auch die Freigabe von vertrauenswürdigen Software-Repositorys (d. h. ausgehend von der App-Klassifikation eines Mobilgeräte-Stores oder Betriebssystem-Vertriebs) kann ein sinnvoller Ansatz sein, insbesondere, wenn diese auf die Nutzung in Standard-Szenarien beschränkt sind (d. h. ohne Zugang zu Informationen mit einem erheblichen Schutzbedarf).
Was die Art der Freigabe anbelangt, ist es wichtig zu beachten, dass es nicht erforderlich ist, zentralisierte Freigabelisten zu führen. Je nach Organsiation kann die Freigabe dezentral erfolgen (d. h. in einigen Fällen verfügt die Entwicklungsabteilung über eigene spezifische Evaluierungs- und Freigabefunktionen im Rahmen der zentralisierten Prozesse). Zudem ist es oftmals auch zweckmäßiger und genauer, eine Übersicht über installierte Software-Versionen und Patch-Levels mittels automatischer Management-Tools aufrechtzuerhalten, als manuell Listen zu führen. </t>
  </si>
  <si>
    <t>Der Schutzbedarf der Software kann vom vorgesehenen Anwendungsfall oder von der Gestaltung der Software abgeleitet werden. Dies bedeutet, dass sämtliche Software, die keinen Zugang zu Informationen mit hohen oder sehr hohen Anforderungen an die Vertraulichkeit oder Integrität hat und nicht auf Systemen läuft, die hohe oder sehr hohe Anforderungen an die Verfügbarkeit haben, als Software mit normalem Schutzbedarf betrachtet werden kann. Des Weiteren kann Software, bei der das Risiko für Informationen dadurch begrenzt ist, dass die Software nicht für den Zugriff auf entsprechende Informationen ausgelegt ist und über keine erweiterten Privilegien verfügt, als Software mit normalem Schutzbedarf betrachtet werden.
Eine Organsation könnte nach folgender Methode vorgehen: Bei Software mit normalem Schutzbedarf scheint eine Bulk-Freigabe auf der Grundlage der Lizenzbestimmungen und eines namhaften oder anderweitig ausreichend vertrauenswürdigen Vertreibers die geeignete Lösung zu sein. Wenn die betreffende Software nicht von einem vertrauenswürdigen Vertreiber verfügbar ist, führt die Organisation eine kurze Evaluierung der Software-Funktionalität durch, indem die Software mittels individueller Recherche und Prüfung auf offensichtliche unerwünschte Funktionen wie z. B. Adware oder Spyware geprüft wird.
Aktualisierte Software übernimmt regelmäßig die Freigabe von vorherigen Versionen, sofern nicht wesentliche Änderungen erkannt werden.</t>
  </si>
  <si>
    <t>In diesem Beispiel wird Software, die ausschließlich Zugang zu Informationen mit hohem Schutzbedarf hinsichtlich Verfügbarkeit oder Integrität hat, oder die für die Verfügbarkeit auf Systemen mit einem entsprechenden Schutzbedarf relevant ist, oder Software, die besonderen Sicherheitsrisiken ausgesetzt ist (Software, die für die Kommunikation mit nicht vertrauenswürdigen Kommunikationsendpunkten genutzt wird, wie z. B. Software auf einem von außen erreichbaren Server, Netzwerk-Clients wie z. B. Web-Browser), als Software mit hohem Schutzbedarf betrachtet. 
Für derartige Software und Anwendungsfälle darf die Beispiel-Organisation eine Liste der Repositorys und Händler führen, denen in diesen Fällen vertraut wird (z. B. Grund-Software-Installation des Betriebssystems und Treiber und Firmware für die verwendete Hardware mit allgemein bekannten Lizenzbestimmungen). Um in diese Liste aufgenommen zu werden, kann ein Händler und Repository entweder allgemein bekannt und weithin anerkannt sein (d. h. gebräuchliche Betriebssysteme und deren Basis-Software, Treiber für Standard-Hardware), oder individuell bei der Organisation bekannt sein (z. B. Händler für besondere Hardware oder Maschinen, die sorgfältig ausgewählt wurden). Eine Software, die nicht auf einer solchen Liste steht, kann individuell evaluiert werden, indem Lizenzbedingungen überprüft werden und anschließend nach schlechtem Ruf gesucht wird, und abschließend eine Prüfinstallation vorgenommen wird, um eine Überprüfung auf unerwünschte verfügbare Merkmale oder Funktionen wie z. B. Adware oder Spyware durchzuführen. 
Aktualisierte Software übernimmt regelmäßig die Freigabe von vorherigen Versionen, sofern nicht wesentliche Änderungen erkannt werden.</t>
  </si>
  <si>
    <t xml:space="preserve">Dieses Beispiel betrifft Software, die Zugang zu Informationen mit sehr hohem Schutzbedarf hinsichtlich Verfügbarkeit und Integrität hat oder Software, die für die Verfügbarkeit auf kritischen IT-Systemen maßgebend ist.
Selbst für derartige Software und Anwendungsfälle darf die Beispiel-Organisation eine Liste der Repositorys und Händler führen, denen in diesen Fällen vertraut wird (z. B. Grund-Software-Installation der für diesen Zweck ausgelegten Betriebssysteme, und Treiber und Firmware für die verwendete Hardware mit allgemein bekannten Lizenzbestimmungen). Um jedoch das Vertrauen zu erhalten, muss der Händler und Vertreiber einen ausgezeichneten Ruf haben.  Sämtliche andere Software wird einzeln freigegeben. Abhängig vom Risikoprofil kann dies nicht nur Prüfungen einschließen, sondern auch eine sorgfältige Analyse der verfügbaren Dokumentation (oder sogar ein technisches Audit der Funktionalität einer bestimmten Software). Software-Änderungsprotokolle werden auf relevante Änderungen gescannt, die einen Widerruf erfordern.
Aktualisierte Software übernimmt bei Software-Nebenversionen regelmäßig die Freigabe von vorherigen Versionen. Jedoch überwacht die Organisation aktiv die Versionshinweise sowie (sofern verfügbar) maßgebliche weitere Quellen, um Änderungen zu erkennen, die eine Neu-Evaluierung erfordern könnten. Software-Hauptversionen erfordern stets eine Neu-Evaluierung vor der Freigabe. </t>
  </si>
  <si>
    <t>+ Wie sieht Ihre Strategie bezüglich Software-Freigabe aus?
+ Wird zwischen Freigabe aufgrund des Schutzbedarfs oder Freigabe aufgrund des Anwendungsszenarios unterschieden?
+ Welche Software ist derzeit für das Arbeiten mit einem bestimmten Schutzbedarf freigegeben?
+ Wie funktioniert Ihr Prozess zur Software-Freigabe?
+ Für welchen Anwendungsfall ist Software A freigegeben?
+ Wo kann eingesehen werden, welche Software auf einem bestimmten Clienten oder Server installiert ist?
+ Wie funktioniert das Software-Repository? Wie greifen Nutzer und/oder Administratoren darauf zu, um Software zu installieren?</t>
  </si>
  <si>
    <t>+ Prozessdokumentation für den Freigabeprozess
+ Exporte von Listen der freigegebenen Software von Software-Repositorys
+ Screenshots von Software zur Software-Verwaltung (z. B. als MDM)</t>
  </si>
  <si>
    <t>Risikomanagement für Informationssicherheit</t>
  </si>
  <si>
    <t>1.4.1</t>
  </si>
  <si>
    <t>Inwieweit werden Informationssicherheitsrisiken gemanagt?</t>
  </si>
  <si>
    <t>1.5.1</t>
  </si>
  <si>
    <t>Inwieweit wird die Einhaltung der Informationssicherheit in Verfahren und Prozessen sichergestellt?</t>
  </si>
  <si>
    <t>1.5.2</t>
  </si>
  <si>
    <t>Inwieweit wird das ISMS von einer unabhängigen Stelle überprüft?</t>
  </si>
  <si>
    <t>+ Die Ergebnisse der durchgeführten Prüfungen werden dokumentiert und an die Organisationsleitung berichtet.</t>
  </si>
  <si>
    <t>Vorfall- und Krisenmanagement</t>
  </si>
  <si>
    <t>1.6.1</t>
  </si>
  <si>
    <t>Inwieweit werden für die Informationssicherheit relevante Ereignisse oder Beobachtungen gemeldet?</t>
  </si>
  <si>
    <t>1.6.2</t>
  </si>
  <si>
    <t>1.6.3</t>
  </si>
  <si>
    <t>2.1.1</t>
  </si>
  <si>
    <t>Inwieweit wird die Eignung von Mitarbeitern für sensible Tätigkeitsbereiche sichergestellt?</t>
  </si>
  <si>
    <t>2.1.2</t>
  </si>
  <si>
    <t>Inwieweit werden alle Mitarbeiter vertraglich zur Einhaltung der Informationssicherheitsrichtlinien verpflichtet?</t>
  </si>
  <si>
    <t>Für Organisationen gelten Gesetze, Vorschriften und interne Richtlinien. Bereits bei der Einstellung von Mitarbeitern muss sichergestellt werden, dass sich Mitarbeiter zur Einhaltung der Richtlinien verpflichten und ihnen die Folgen eines Fehlverhaltens bewusst sind.</t>
  </si>
  <si>
    <t>2.1.3</t>
  </si>
  <si>
    <t>Inwieweit werden Mitarbeiter hinsichtlich der Risiken beim Umgang mit Informationen geschult und sensibilisiert?</t>
  </si>
  <si>
    <t>+ Mitarbeiter sind geschult und sensibilisiert.</t>
  </si>
  <si>
    <t>2.1.4</t>
  </si>
  <si>
    <t>Inwieweit ist mobiles Arbeiten geregelt?</t>
  </si>
  <si>
    <t xml:space="preserve">Beim Arbeiten außerhalb der speziell dafür festgelegten Sicherheitszonen (mobiles Arbeiten) entstehen Risiken, die entsprechende Schutzmaßnahmen erfordern. </t>
  </si>
  <si>
    <t>+ Maßnahmen zum Schutz gegen Mithören und Einsichtnahme sind umgesetzt. (C)</t>
  </si>
  <si>
    <t>Physische Sicherheit</t>
  </si>
  <si>
    <t>3.1.1</t>
  </si>
  <si>
    <t>Inwieweit werden Sicherheitszonen für den Schutz von Informationswerten gemanagt?</t>
  </si>
  <si>
    <t>Sicherheitszonen dienen dem physischen Schutz von Informationswerten. Je sensibler die zu verarbeitenden Informationswerte sind, desto mehr Schutzmaßnahmen sind erforderlich.</t>
  </si>
  <si>
    <t>+ Maßnahmen zum Schutz gegen einfaches Mithören und Einsichtnahme sind umgesetzt. (C)</t>
  </si>
  <si>
    <t>3.1.2</t>
  </si>
  <si>
    <t>3.1.3</t>
  </si>
  <si>
    <t>3.1.4</t>
  </si>
  <si>
    <t>Inwieweit ist der Umgang mit mobilen IT-Geräten und mobilen Datenträgern gemanagt?</t>
  </si>
  <si>
    <t>4.1.1</t>
  </si>
  <si>
    <t>Inwieweit ist der Umgang mit Identifikationsmitteln verwaltet?</t>
  </si>
  <si>
    <t>+ Identifikationsmittel können nur unter kontrollierten Bedingungen hergestellt werden.</t>
  </si>
  <si>
    <t>4.1.2</t>
  </si>
  <si>
    <t>Inwieweit wird der Zugang von Benutzern zu IT-Diensten und IT-Systemen gesichert?</t>
  </si>
  <si>
    <t>4.1.3</t>
  </si>
  <si>
    <t>Der Zugang zu Informationen und IT-Systemen erfolgt über validierte Benutzerkonten, welche einer Person zugeordnet sind. Es ist wichtig, dass Anmeldeinformationen geschützt werden und die Rückverfolgbarkeit von Transaktionen und Zugriffen sichergestellt wird.</t>
  </si>
  <si>
    <t>Zugriffsverwaltung</t>
  </si>
  <si>
    <t>4.2.1</t>
  </si>
  <si>
    <t>Inwieweit werden Zugriffsrechte vergeben und verwaltet?</t>
  </si>
  <si>
    <t>+ Die Zugriffsrechte sind durch den internen Informationsverantwortlichen freigegeben. (C, I, A)</t>
  </si>
  <si>
    <t>+ Bei externem Betrieb der IT-Infrastruktur (z. B. Server) und/oder Cloud-Lösungen ist sichergestellt, dass die Anforderungen an die Verschlüsselung entsprechend Kontrollfrage 5.1.1 eingehalten werden.</t>
  </si>
  <si>
    <t>5.1</t>
  </si>
  <si>
    <t>Kryptografie</t>
  </si>
  <si>
    <t>5.1.1</t>
  </si>
  <si>
    <t>Inwieweit wird die Nutzung kryptografischer Verfahren verwaltet?</t>
  </si>
  <si>
    <t>5.1.2</t>
  </si>
  <si>
    <t>Inwieweit werden Informationen während der Übertragung geschützt?</t>
  </si>
  <si>
    <t xml:space="preserve">- E-Mail-Verschlüsselung mittels TLS
- Zugriff auf Webseiten mittels https:// </t>
  </si>
  <si>
    <t>- E-Mail-Verschlüsselung mittels S/MIME, PGP
- verschlüsselte PDF-Dateien, verschlüsselte ZIP-Dateien</t>
  </si>
  <si>
    <t>Operations Security</t>
  </si>
  <si>
    <t>5.2.1</t>
  </si>
  <si>
    <t>5.2.2</t>
  </si>
  <si>
    <t>Inwieweit sind Entwicklungs- und Testumgebungen von Produktivumgebungen getrennt?</t>
  </si>
  <si>
    <t>5.2.3</t>
  </si>
  <si>
    <t>Inwieweit werden IT-Systeme vor Schadsoftware geschützt?</t>
  </si>
  <si>
    <t>5.2.4</t>
  </si>
  <si>
    <t>Inwieweit werden Ereignisprotokolle aufgezeichnet und analysiert?</t>
  </si>
  <si>
    <t>Ereignisprotokolle unterstützen die Rückverfolgbarkeit von Ereignissen im Falle eines Sicherheitsvorfalls. Dies setzt voraus, dass Ereignisse, die zur Ermittlung der Ursachen notwendig sind, aufgezeichnet und gespeichert werden. Darüber hinaus ist die Protokollierung und Analyse von Aktivitäten entsprechend der geltenden Gesetzgebung (z. B. Datenschutz- oder Betriebsverfassungsgesetz) erforderlich, um festzustellen, welches Benutzerkonto Änderungen an IT-Systemen vorgenommen hat.</t>
  </si>
  <si>
    <t>5.2.5</t>
  </si>
  <si>
    <t>5.2.6</t>
  </si>
  <si>
    <t>Inwieweit werden IT-Systeme und -Dienste technisch überprüft (System- und Dienst-Audit)?</t>
  </si>
  <si>
    <t>5.2.7</t>
  </si>
  <si>
    <t>5.2.8</t>
  </si>
  <si>
    <t>Inwieweit ist eine Kontinuitätsplanung für IT-Dienste vorhanden?</t>
  </si>
  <si>
    <t>5.2.9</t>
  </si>
  <si>
    <t>Inwieweit wird die Sicherung und Wiederherstellung von Daten und IT-Diensten sichergestellt?</t>
  </si>
  <si>
    <t>Systemanschaffung, Anforderungsmanagement und Entwicklung</t>
  </si>
  <si>
    <t>5.3.1</t>
  </si>
  <si>
    <t>5.3.2</t>
  </si>
  <si>
    <t>Inwieweit sind Anforderungen an Netzwerkdienste definiert?</t>
  </si>
  <si>
    <t>+ Anforderungen an die Informationssicherheit von Netzwerkdiensten sind ermittelt und erfüllt.</t>
  </si>
  <si>
    <t>5.3.3</t>
  </si>
  <si>
    <t>5.3.4</t>
  </si>
  <si>
    <t>Inwieweit sind Informationen in gemeinsam genutzten organisationsfremden IT-Diensten geschützt?</t>
  </si>
  <si>
    <t>Lieferantenbeziehungen</t>
  </si>
  <si>
    <t>6.1.1</t>
  </si>
  <si>
    <t>Es wird auch in der Zusammenarbeit mit Kooperationspartnern und Auftragnehmern ein angemessenes Informationssicherheitsniveau beibehalten.</t>
  </si>
  <si>
    <t>+ Auftragnehmer und Kooperationspartner werden vertraglich verpflichtet, alle Anforderungen an ein angemessenes Informationssicherheitsniveau an ihre Unterauftragnehmer weiterzugeben.
+ Serviceberichte und Dokumente von Auftragnehmern und Kooperationspartnern werden überprüft.</t>
  </si>
  <si>
    <t xml:space="preserve">Identifizierung von Auftragnehmern und Festlegung des Schutzbedarfs und der Sicherheitsanforderungen:
Entscheidend für diese Einschätzung ist, ob der Auftragnehmer im Rahmen seiner Tätigkeit
1) Zugriff auf Informationen oder Sicherheitszonen des Unternehmens mit hohem Schutzbedarf in Bezug auf Vertraulichkeit erhält; oder
2) relevante Informationen liefert oder verändern kann, bei denen der Schutzbedarf in Bezug auf Integrität hoch ist; oder
3) einen maßgeblichen Einfluss auf Prozesse oder IT-Systeme hat, deren Schutzbedarf in Bezug auf Verfügbarkeit mindestens hoch ist (vergl. interne oder kundenbezogene SLAs).
Typische Auftragnehmer mit hohem Schutzbedarf sind z. B. Reinigungsdienstleister, die eigenständig entsprechende Sicherheitsbereiche säubern, IT-Dienstleister (z. B. Datenbank-Administratoren), Consultants, Agenturen und Unterauftragnehmer (z. B. Werkzeugbauer, denen Projektdaten weitergegeben werden müssen).
Für Auftragnehmer mit hohem Schutzbedarf gelten natürlich die Mindestanforderungen an die Informationssicherheit in Bezug auf das jeweilige Schutzziel. Diese Anforderungen sollten insbesondere durch notwendige allgemeine (siehe z. B. ISA hoher Schutzbedarf) und auftragsspezifische Anforderungen ergänzt werden.
Sicherstellung der Umsetzung durch den Auftragnehmer:
Hier kann als Orientierung die für normalen Schutzbedarf beschriebene Vorgehensweise genutzt werden.
Neben der Verpflichtung zur Umsetzung eines angemessenen Informationssicherheitsniveaus und der Verpflichtung zur Geheimhaltung sollte ein Auditrecht vertraglich festgeschrieben werden oder angemessene Kontrollen (regelmäßige Auditierung des Auftragnehmers) sollten sichergestellt werden. Dies darf auch eine Verpflichtung zur Teilnahme am TISAX beinhalten.
Um die Einhaltung der Anforderungen in geeigneter Weise sicherzustellen, sollten einfache Mechanismen etabliert werden. Dies kann zum Beispiel Folgendes beinhalten:
- Auftragnehmer benötigt TISAX-Label für hohen Schutzbedarf oder gleichwertig (z. B. Zertifikat nach ISO 27001 mit entsprechendem Geltungsbereich)
- Recht auf und Durchführung von regelmäßigen stichprobenartigen und ereignisbezogenen Überprüfungen.
</t>
  </si>
  <si>
    <t>6.1.2</t>
  </si>
  <si>
    <t>Inwieweit ist Geheimhaltung beim Austausch von Informationen vertraglich vereinbart?</t>
  </si>
  <si>
    <t>Compliance</t>
  </si>
  <si>
    <t>7.1.1</t>
  </si>
  <si>
    <t>Inwieweit wird die Einhaltung regulatorischer und vertraglicher Bestimmungen sichergestellt?</t>
  </si>
  <si>
    <t>Die Nichteinhaltung von gesetzlichen, regulatorischen oder vertraglichen Bestimmungen kann zu Risiken bezüglich der Informationssicherheit von Kunden und der eigenen Organisation führen. Daher ist es entscheidend sicherzustellen, dass diese Bestimmungen bekannt sind und eingehalten werden.</t>
  </si>
  <si>
    <t xml:space="preserve">Entsprechende Bestimmungen können beispielsweise im Folgenden enthalten sein:
- Urheberrecht
- Kryptografie
- Copyright
- geistiges Eigentum
- Archivierung
- Informationssicherheitsgesetze
- Datenschutz
- Geschäftsgeheimnisgesetz
- Vertraglich vereinbarte Bestimmungen (AGB, Einkaufbedingungen, Rahmenverträge,  individuelle Verträge)
</t>
  </si>
  <si>
    <t>7.1.2</t>
  </si>
  <si>
    <t>Date of assessment</t>
  </si>
  <si>
    <t>Date of completion</t>
  </si>
  <si>
    <t>Responsible department</t>
  </si>
  <si>
    <t>Contact</t>
  </si>
  <si>
    <t>Spalte4</t>
  </si>
  <si>
    <t>8</t>
  </si>
  <si>
    <t>8.1</t>
  </si>
  <si>
    <t>Physische und umgebungsbezogene Sicherheit</t>
  </si>
  <si>
    <t>Die in diesem Abschnitt beschriebenen Anforderungen gelten für alle Unternehmen, die als schutzbedürftig klassifizierte Fahrzeuge, Komponenten oder Bauteile in ihren eigenen Liegenschaften herstellen, lagern oder zur Nutzung überlassen bekommen.</t>
  </si>
  <si>
    <t>8.1.1</t>
  </si>
  <si>
    <t>Inwieweit ist ein Sicherheitskonzept vorhanden, das Mindestanforderungen zur physischen und umgebungsbezogenen Sicherheit für den Prototypenschutz beschreibt?</t>
  </si>
  <si>
    <t>+ Perimetersicherung.</t>
  </si>
  <si>
    <t>Keine</t>
  </si>
  <si>
    <t>8.1.2</t>
  </si>
  <si>
    <t>Inwieweit ist Perimeterschutz vorhanden, der den unberechtigten Zutritt zu geschützten Objekten der Liegenschaften verhindert?</t>
  </si>
  <si>
    <t>8.1.3</t>
  </si>
  <si>
    <t>8.1.4</t>
  </si>
  <si>
    <t>Inwieweit wird der Sicht- und Einblickschutz in definierte Sicherheitsbereiche sichergestellt?</t>
  </si>
  <si>
    <t>Es muss sichergestellt werden, dass der unberechtigte Einblick auf als schutzbedürftig klassifizierte Fahrzeuge, Komponenten oder Bauteile verhindert wird.</t>
  </si>
  <si>
    <t>+ Der unberechtigte Einblick auf Neuentwicklungen mit hohem oder sehr hohem Schutzbedarf ist nicht möglich.</t>
  </si>
  <si>
    <t xml:space="preserve">+ Der Schutz vor Einblick durch relevante Glasflächen ist sichergestellt.
+ Die Einsicht in definierte Sicherheitsbereiche durch offene Türen/Tore/Fenster wird verhindert. </t>
  </si>
  <si>
    <t>8.1.5</t>
  </si>
  <si>
    <t>Inwieweit ist der Schutz vor unbefugtem Betreten in Form einer Zugangskontrolle geregelt?</t>
  </si>
  <si>
    <t>8.1.6</t>
  </si>
  <si>
    <t>Inwieweit werden die zu sichernden Räumlichkeiten auf Einbruch überwacht?</t>
  </si>
  <si>
    <t>8.1.7</t>
  </si>
  <si>
    <t>Schutz vor unberechtigtem Zutritt zu Sicherheitsbereichen, in denen als schutzbedürftig klassifizierte Fahrzeuge, Komponenten oder Bauteile hergestellt, bearbeitet oder gelagert werden, einschließlich einer rückverfolgbaren Dokumentation.</t>
  </si>
  <si>
    <t>+ Anmeldepflicht für alle Besucher.
+ Dokumentierte Verpflichtung zur Geheimhaltung vor dem Zutritt.
+ Veröffentlichung von Sicherheits- und Besucherregelungen.
+ Länderspezifische gesetzliche Bestimmungen zum Datenschutz sind einzuhalten.</t>
  </si>
  <si>
    <t>8.1.8</t>
  </si>
  <si>
    <t>Inwieweit ist eine Mandantentrennung vor Ort gegeben?</t>
  </si>
  <si>
    <t>Um sicherzustellen, dass das auftraggeberspezifische Know-How jederzeit geschützt wird, muss eine klare Trennung von Mandanten sichergestellt werden. Dies beinhaltet insbesondere den Schutz vor unberechtigtem Einblick und Zutritt in Bereiche, in denen als schutzbedürftig klassifizierte Fahrzeuge, Komponenten oder Bauteile bearbeitet oder gelagert werden.</t>
  </si>
  <si>
    <t>Organisatorische Anforderungen</t>
  </si>
  <si>
    <t>8.2.1</t>
  </si>
  <si>
    <t>Inwieweit liegen vertragsrechtlich gültige Geheimhaltungsvereinbarungen/ -verpflichtungen vor?</t>
  </si>
  <si>
    <t>Wenn als schutzbedürftig klassifizierte Informationen weitergegeben werden, muss sichergestellt werden, dass externe Organisationen verpflichtet sind, die Anforderungen an die Informationssicherheit zu erfüllen und dass die dafür notwendigen Maßnahmen umgesetzt sind. Die notwendige rechtliche Grundlage für diese Verpflichtung wird durch Geheimhaltungsvereinbarungen geschaffen. Daher muss sichergestellt werden, dass als schutzbedürftig klassifizierte Informationen nur dann weitergegeben werden, wenn eine derartige Geheimhaltungsvereinbarung rechtswirksam abgeschlossen wurde.</t>
  </si>
  <si>
    <t>8.2.2</t>
  </si>
  <si>
    <t>Inwieweit sind Vorgaben für die Beauftragung von Unterauftragnehmern bekannt und erfüllt?</t>
  </si>
  <si>
    <t xml:space="preserve">Bei der Einbindung von Unterauftragnehmern müssen die Mindestanforderungen zum Prototypenschutz eingehalten werden. </t>
  </si>
  <si>
    <t>8.2.3</t>
  </si>
  <si>
    <t>Inwieweit werden Mitarbeiter und Projektbeteiligte bezüglich des Umgangs mit Prototypen nachweislich geschult und sensibilisiert?</t>
  </si>
  <si>
    <t>8.2.4</t>
  </si>
  <si>
    <t>8.2.5</t>
  </si>
  <si>
    <t>Inwieweit ist ein Prozess zur Zutrittsvergabe in Sicherheitsbereiche definiert?</t>
  </si>
  <si>
    <t>8.2.6</t>
  </si>
  <si>
    <t>Inwieweit sind Regelungen zur Bildaufzeichnung und zum Umgang mit erstelltem Bildmaterial vorhanden?</t>
  </si>
  <si>
    <t>8.2.7</t>
  </si>
  <si>
    <t>Inwieweit ist ein Prozess für das Mitführen und die Nutzung von mobilen Video- und Fotogeräten in definierten Sicherheitsbereichen etabliert?</t>
  </si>
  <si>
    <t>Bewertung</t>
  </si>
  <si>
    <t>Description of implementation</t>
  </si>
  <si>
    <t>Reference Documentation</t>
  </si>
  <si>
    <t>Findings/test result</t>
  </si>
  <si>
    <t>Anforderungen
(muss)</t>
  </si>
  <si>
    <t>Hilfestellung:
Beispiele „sehr hoher Schutzbedarf“</t>
  </si>
  <si>
    <t>header</t>
  </si>
  <si>
    <t>Data Protection Policies and Organization</t>
  </si>
  <si>
    <t xml:space="preserve">Anwendungsbereich: Dieser Fragebogen ergänzt den TISAX-Fragebogen der Informationssicherheit um den Datenschutz. Um eine wirksame TISAX-Zertifizierung im Datenschutz zu bekommen, ist der Fragebogen der Informationssicherheit zwingend mit abzuprüfen. </t>
  </si>
  <si>
    <t>This is intentional invisible text for technical reasons. Please do not remove this text. This is intentional invisible text for technical reasons. Please do not remove this text. This is intentional invisible text for technical reasons. Please do not remove this text. This is intentional invisible text for technical reasons. Please do not remove this text. This is intentional invisible text for technical reasons. Please do not remove this text.</t>
  </si>
  <si>
    <t>9.1</t>
  </si>
  <si>
    <t>Data Protection Policies</t>
  </si>
  <si>
    <t>9.1.1</t>
  </si>
  <si>
    <t>Inwieweit sind Richtlinien zum Datenschutz vorhanden?</t>
  </si>
  <si>
    <t>Die Organisation benötigt mindestens eine Richtlinie zum Datenschutz. Diese spiegelt die Wichtigkeit und Bedeutung des Datenschutzes wider und ist an die Organisation angepasst. Weitere Richtlinien können je nach Organisationsgröße und -struktur sinnvoll sein.</t>
  </si>
  <si>
    <t xml:space="preserve">+ Eine Richtlinie ist erstellt, wird regelmäßig aktualisiert und von der Organisationsleitung freigegeben.
</t>
  </si>
  <si>
    <t>9.2</t>
  </si>
  <si>
    <t>Organization of Data Protection</t>
  </si>
  <si>
    <t>Inwieweit sind die Verantwortlichkeiten für Datenschutz organisiert?</t>
  </si>
  <si>
    <t>Ein erfolgreicher Datenschutz benötigt klare Verantwortlichkeiten in der Organisation.</t>
  </si>
  <si>
    <t>9.3</t>
  </si>
  <si>
    <t>Verarbeitungsverzeichnis</t>
  </si>
  <si>
    <t>9.3.1</t>
  </si>
  <si>
    <t xml:space="preserve">Inwieweit werden Verarbeitungen identifiziert und erfasst? </t>
  </si>
  <si>
    <t xml:space="preserve">Das Unternehmen erfüllt seine Rechenschafts- und Transparenzpflicht und schafft sich so eine Übersicht über die jeweiligen Datenverarbeitungen. </t>
  </si>
  <si>
    <t>Es brauchen nicht alle Informationswerte einzeln aufgelistet zu werden, sondern es können ebenso Kategorien gebildet werden (z. B. Stammdaten der Mitarbeiter - verantwortliche Stelle: Persoanlabteilung).</t>
  </si>
  <si>
    <t>9.4</t>
  </si>
  <si>
    <t>Datenschutzfolgenabschätzung</t>
  </si>
  <si>
    <t>9.4.1</t>
  </si>
  <si>
    <t>Inwieweit wird der Umgang mit risikoreichen Verarbeitungen sichergestellt (Datenschutzfolgenabschätzung)?</t>
  </si>
  <si>
    <t xml:space="preserve">Der Umgang mit risikoreichen Verarbeitungen wird in Zusammenarbeit mit dem Dienstleister mit entsprechenden Maßnahmen abgesichert, um Risiken für die Rechte und Freiheiten der Betroffenen zu identifizieren und ggf. zu reduzieren. </t>
  </si>
  <si>
    <t xml:space="preserve">+ Verarbeitungen, welche eine Datenschutzfolgenabschätzung benötigen, sind bekannt.
+ Datenschutzfolgenabschätzungen werden durchgeführt.
 -  Verantwortlichkeiten/Aufgaben und Unterstützungsmöglichkeiten im Rahmen von Datenschutzfolgenabschätzungen sind festgelegt und bekannt.
</t>
  </si>
  <si>
    <t>9.5</t>
  </si>
  <si>
    <t>Datenübermittlungen</t>
  </si>
  <si>
    <t>9.5.1</t>
  </si>
  <si>
    <t>Inwieweit ist die Übermittlung von Daten gemanagt?</t>
  </si>
  <si>
    <t xml:space="preserve">Das Unternehmen kennt und sichert Datenübermittlungen ab. </t>
  </si>
  <si>
    <t>9.5.2</t>
  </si>
  <si>
    <t>Inwieweit werden vertragliche Vereinbarungen an Auftragnehmer und Kooperationspartner weitergegeben und deren Einhaltung überprüft?</t>
  </si>
  <si>
    <t xml:space="preserve">Das Unternehmen kennt und sichert Datenübermittlungen an Unterauftragnehmer ab. </t>
  </si>
  <si>
    <t>9.5.3</t>
  </si>
  <si>
    <t>Inwieweit werden Datenübermittlungen an Drittländer gemanagt?</t>
  </si>
  <si>
    <t xml:space="preserve">Das Unternehmen kennt und sichert Datenübermittlungen in Drittländer ab. </t>
  </si>
  <si>
    <t>9.6</t>
  </si>
  <si>
    <t>Umgang mit Anfragen und Vorfällen</t>
  </si>
  <si>
    <t>9.6.1</t>
  </si>
  <si>
    <t>Inwieweit werden Betroffenenanfragen verarbeitet?</t>
  </si>
  <si>
    <t>Das Ziel ist die Sicherstellung einer fristgerechten Bearbeitung und Erfüllung von Betroffenenanfragen, um die gesetzlich zugesicherten Betroffenenrechte zu wahren.</t>
  </si>
  <si>
    <t>9.6.2</t>
  </si>
  <si>
    <t>Inwieweit werden Datenschutzvorfälle verarbeitet?</t>
  </si>
  <si>
    <t>Das Ziel der Bearbeitung von Datenschutzvorfällen soll sicherstellen, dass ein möglicher Schaden für die Betroffenen begrenzt und ein wiederholtes Eintreten verhindet wird. Zudem muss die gesetzlich erforderliche Dokumentation und ggf. fristgerechte Meldung an die Aufsichtsbehörde sichergestellt sein.</t>
  </si>
  <si>
    <t>+ Datenschutzvorfälle (z.B. unberechtigter Zugriff auf personenbezogene Daten) werden fristgerecht bearbeitet.
+ Die Maßnahmen aus 1.6.1 des Fragebogens Informationssicherheit berücksichtigen auch Datenschutzvorfälle oder alternativ besteht ein Notfallplan für Vorgehen im Datenschutzvorfall.
+ Zusätzlich sind Verfahren zur Sicherstellung der nachfolgenden Aspekte etabliert und dokumentiert:
 - unverzügliche Meldung an den jeweiligen Verantwortlichen, soweit sein Auftrag betroffen ist
 - Dokumentation der Prozesse
 - Schulung der Mitarbeiter zu den definierten Maßnahmen/Prozessen
 - Unterstützung des jeweils Verantwortlichen  bei der Bearbeitung von Datenschutzvorfällen</t>
  </si>
  <si>
    <t>9.7</t>
  </si>
  <si>
    <t>9.9</t>
  </si>
  <si>
    <t>9.10</t>
  </si>
  <si>
    <t>9.11</t>
  </si>
  <si>
    <t>Human Ressources</t>
  </si>
  <si>
    <t>9.7.1</t>
  </si>
  <si>
    <t>Inwieweit werden Mitarbeiter auf  Vertraulichkeit verpflichtet?</t>
  </si>
  <si>
    <t>Für Organisationen gelten Gesetze, Vorschriften und interne Richtlinien. Für die Beschäftigung (Einstellung/Durchführung/Beendigung) ist es wichtig, dass sich Mitarbeiter zur Einhaltung der Richtlinien verpflichten.</t>
  </si>
  <si>
    <t>9.7.2</t>
  </si>
  <si>
    <t>Inwieweit werden Mitarbeiter zum Datenschutz geschult?</t>
  </si>
  <si>
    <t xml:space="preserve">Wenn die Anforderungen und die Risiken des Datenschutzes bei den Mitarbeitern nicht bekannt sind, besteht das Risiko, dass sich Mitarbeiter falsch verhalten und damit der Organisation ein Schaden entsteht. Daher ist es wichtig, dass Datenschutzes als selbstverständlicher Teil ihrer Tätigkeit verinnerlicht ist und gelebt wird. </t>
  </si>
  <si>
    <t>9.8</t>
  </si>
  <si>
    <t>Weisungen</t>
  </si>
  <si>
    <t>9.8.1</t>
  </si>
  <si>
    <t>Inwieweit ist der Umgang mit Weisungen in Auftragsverarbeitungsverhältnissen gemanaget?</t>
  </si>
  <si>
    <t>Durch den geordneten und definierten Umgang mit Weisungen hinsichtlich der auftragsgegenständlichen Verarbeitung des Verantwortlichen soll sichergestellt werden, dass die Aufgaben des Auftragsverarbeiters erfüllt werden sowie dass der Auftragsverarbeiter die vorgesehenen und vertraglich vereinbarten Pflichten erfüllt (insbesondere auch zur Feststellung einer ggf. vorliegenden Überschreitung des vertraglich vereinbarten Rahmens).</t>
  </si>
  <si>
    <t>Firma:</t>
  </si>
  <si>
    <t>Scope-ID:</t>
  </si>
  <si>
    <t>Datum:</t>
  </si>
  <si>
    <t>Ergebnis mit Kürzung auf Zielreifegrad:</t>
  </si>
  <si>
    <t>Höchstes erreichbares Ergebnis:</t>
  </si>
  <si>
    <t>Ergebnis je Kapitel (ohne Kürzung):</t>
  </si>
  <si>
    <t>Ergebnis je Unter-Kapitel (ohne Kürzung):</t>
  </si>
  <si>
    <t>Information Security Assessment
Ergebnisse</t>
  </si>
  <si>
    <t>Details:</t>
  </si>
  <si>
    <t>Nr.</t>
  </si>
  <si>
    <t>Thema</t>
  </si>
  <si>
    <t>Ziel-Reifegrad</t>
  </si>
  <si>
    <t>Ergebnis</t>
  </si>
  <si>
    <t>Ergebnis gekürzt</t>
  </si>
  <si>
    <t>Zielreifegrad Je Kapitel</t>
  </si>
  <si>
    <t>Wert je Kapitel</t>
  </si>
  <si>
    <t>1 Richtlinien und Organisation der Informationssicherheit</t>
  </si>
  <si>
    <t>2 Personal</t>
  </si>
  <si>
    <t xml:space="preserve">3 Physische Sicherheit </t>
  </si>
  <si>
    <t>4 Identitäts- und Zugriffsverwaltung</t>
  </si>
  <si>
    <t>5 IT-Sicherheit/Cybersicherheit</t>
  </si>
  <si>
    <t>6 Lieferantenbeziehungen</t>
  </si>
  <si>
    <t>7 Compliance</t>
  </si>
  <si>
    <t>1.1 Richtlinien zur Informationssicherheit</t>
  </si>
  <si>
    <t>1.2 Organisation der Informationssicherheit</t>
  </si>
  <si>
    <t>1.5 Assessments</t>
  </si>
  <si>
    <t>1.6 Vorfall- und Krisenmanagement</t>
  </si>
  <si>
    <t>2.1 Personal</t>
  </si>
  <si>
    <t>4.1 Identitätsverwaltung</t>
  </si>
  <si>
    <t>4.2 Zugriffsverwaltung</t>
  </si>
  <si>
    <t>5.1 Kryptografie</t>
  </si>
  <si>
    <t>5.2 Operations Security</t>
  </si>
  <si>
    <t>5.3 Systemanschaffung, Anforderungsmanagement und Entwicklung</t>
  </si>
  <si>
    <t>6.1 Lieferantenbeziehungen</t>
  </si>
  <si>
    <t>7.1 Compliance</t>
  </si>
  <si>
    <t>Methode:</t>
  </si>
  <si>
    <t>- basierend auf Maßnahmen nach ISO 27001</t>
  </si>
  <si>
    <t>Information Security Assessment
Ergebnisse - Prototypenschutz</t>
  </si>
  <si>
    <t>Sicherheitskonzept</t>
  </si>
  <si>
    <t>Besuchermanagement</t>
  </si>
  <si>
    <t>Sensibilisierung</t>
  </si>
  <si>
    <r>
      <rPr>
        <b/>
        <sz val="18"/>
        <color rgb="FF000000"/>
        <rFont val="Calibri"/>
        <family val="2"/>
        <scheme val="minor"/>
      </rPr>
      <t>Information Security Assessment</t>
    </r>
    <r>
      <rPr>
        <sz val="18"/>
        <color rgb="FF000000"/>
        <rFont val="Calibri"/>
        <family val="2"/>
        <scheme val="minor"/>
      </rPr>
      <t xml:space="preserve">
</t>
    </r>
    <r>
      <rPr>
        <sz val="16"/>
        <color rgb="FF000000"/>
        <rFont val="Calibri"/>
        <family val="2"/>
        <scheme val="minor"/>
      </rPr>
      <t>Beispiele für KPIs</t>
    </r>
  </si>
  <si>
    <t>ISA-Kontrollfrage</t>
  </si>
  <si>
    <t>2.1.3 Inwieweit werden Mitarbeiter hinsichtlich der Risiken beim Umgang mit Informationen geschult und sensibilisiert?</t>
  </si>
  <si>
    <t xml:space="preserve">4.1.3 Inwieweit werden Benutzerkonten und Anmeldeinformationen sicher verwaltet und angewendet? </t>
  </si>
  <si>
    <t xml:space="preserve">5.2.1 Inwieweit werden Änderungen verwaltet? </t>
  </si>
  <si>
    <t>5.2.3 Inwieweit werden IT-Systeme vor Schadsoftware geschützt?</t>
  </si>
  <si>
    <t>5.2.9 Inwieweit wird die Sicherung und Wiederherstellung von Daten und IT-Diensten sichergestellt?</t>
  </si>
  <si>
    <t xml:space="preserve">5.2.5 Inwieweit werden Schwachstellen erkannt und behandelt? </t>
  </si>
  <si>
    <t>1.6.1 Inwieweit werden für die Informationssicherheit relevante Ereignisse oder Beobachtungen gemeldet?</t>
  </si>
  <si>
    <t>1.6.2 Inwieweit werden gemeldete Sicherheitsereignisse verwaltet?</t>
  </si>
  <si>
    <t>1.1.1 Inwieweit sind Richtlinien zur Informationssicherheit vorhanden?</t>
  </si>
  <si>
    <t>1.2.3 Inwieweit werden Informationssicherheitsanforderungen in Projekten berücksichtigt?</t>
  </si>
  <si>
    <t>3.1.4 Inwieweit ist der Umgang mit mobilen IT-Geräten und mobilen Datenträgern gemanagt?</t>
  </si>
  <si>
    <t>3.1.1 Inwieweit werden Sicherheitszonen für den Schutz von Informationswerten gemanagt?</t>
  </si>
  <si>
    <t>5.2.4 Inwieweit werden Ereignisprotokolle aufgezeichnet und analysiert?</t>
  </si>
  <si>
    <t>5.2.6 Inwieweit werden IT-Systeme und -Dienste technisch überprüft (System- und Dienst-Audit)?</t>
  </si>
  <si>
    <t>5.3.2 Inwieweit sind Anforderungen an Netzwerkdienste definiert?</t>
  </si>
  <si>
    <t>6.1.2 Inwieweit ist Geheimhaltung beim Austausch von Informationen vertraglich vereinbart?</t>
  </si>
  <si>
    <t>5.3.1 Inwieweit wird Informationssicherheit bei neuen oder weiterentwickelten IT-Systemen berücksichtigt?</t>
  </si>
  <si>
    <t>1.5.1 Inwieweit wird die Einhaltung der Informationssicherheit in Verfahren und Prozessen sichergestellt?</t>
  </si>
  <si>
    <t>Bereich</t>
  </si>
  <si>
    <t>ABDECKUNG</t>
  </si>
  <si>
    <t>EFFEKTIVITÄT</t>
  </si>
  <si>
    <t>ID</t>
  </si>
  <si>
    <t xml:space="preserve">Abdeckungsgrad von Sensibilisierungs-Maßnahmen </t>
  </si>
  <si>
    <t>Effektivität von Sensibililsierungs-Maßnahmen</t>
  </si>
  <si>
    <t>Abdeckungsgrad Überprüfung „Benutzerkonten“</t>
  </si>
  <si>
    <t>Abdeckungsgrad Überprüfung „Berechtigungen“</t>
  </si>
  <si>
    <t>„Sammel-Konten“</t>
  </si>
  <si>
    <t>Abdeckungsgrad Änderungsmanagement</t>
  </si>
  <si>
    <t>Fehlerquote von Änderungen</t>
  </si>
  <si>
    <t>Abdeckungsgrad Sicherheit von Endgeräten</t>
  </si>
  <si>
    <t>Effektivität bei der Aktualisierung der Sicherheit von Endgeräten</t>
  </si>
  <si>
    <t>Abdeckungsgrad Datensicherung</t>
  </si>
  <si>
    <t>Abdeckungsgrad der Funktionalitätstests von Datensicherungen</t>
  </si>
  <si>
    <t>Effektivität bei der Datensicherung</t>
  </si>
  <si>
    <t>Abdeckungsgrad Patch-Management</t>
  </si>
  <si>
    <t>Effektivität bei der Installation von Patches</t>
  </si>
  <si>
    <t>Erfassungsgrad von Informationssicherheits-Vorfällen</t>
  </si>
  <si>
    <t>Zeitnahe Bearbeitung von Informationssicherheits-Vorfällen</t>
  </si>
  <si>
    <t xml:space="preserve">Erstellungsgrad der benötigten Richtlinien/Dokumentationen </t>
  </si>
  <si>
    <t xml:space="preserve">Aktualität der benötigten Richtlinien/Dokumentationen </t>
  </si>
  <si>
    <t>Abdeckungsgrad der Informationssicherheit in Projekten</t>
  </si>
  <si>
    <t>Abdeckungsgrad-Sicherheit von mobilen Geräten</t>
  </si>
  <si>
    <t>Effektivität bei der Umsetzung von Sicherheitsmaßnahmen bei mobilen Geräten</t>
  </si>
  <si>
    <t>Implementierungsgrad des Zonenkonzepts</t>
  </si>
  <si>
    <t>Schutzmaßnahmen-Umsetzung im Zonenkonzept</t>
  </si>
  <si>
    <t>Abdeckungsgrad Überprüfung "Zutrittsberechtigungen"</t>
  </si>
  <si>
    <t>Abdeckungsgrad von Ereignisprotokollen auf sicherheitskritischen IT-Systemen</t>
  </si>
  <si>
    <t>Funktionierende Log-Aktivität</t>
  </si>
  <si>
    <t>Abdeckungsgrad von Admin-Logs auf sicherheitskritischen IT-Systemen</t>
  </si>
  <si>
    <t xml:space="preserve">Abdeckungsgrad System Audits </t>
  </si>
  <si>
    <t>Effektivität bei der Durchführung von System-Audits</t>
  </si>
  <si>
    <t>Effektivität bei der Einhaltung von SLAs</t>
  </si>
  <si>
    <t>Abdeckungsgrad Geheimhaltungsvereinbarungen</t>
  </si>
  <si>
    <t>Effektivität der Risikobehandlung in Beschaffungsvorgängen von IT-Systemen</t>
  </si>
  <si>
    <t>Abdeckungsgrad der Risikobewertung im Software-Entwicklungsprozess</t>
  </si>
  <si>
    <t>Effektivität der Risikobehandlung im Entwicklungsprozess</t>
  </si>
  <si>
    <t>Abdeckungsgrad der Aktivitäten zur Behebung von in Audits festgestellten Schwachstellen</t>
  </si>
  <si>
    <t>Zeitlich angemessene Behebung von in Audits identifizierten Schwachstellen</t>
  </si>
  <si>
    <t>Sensibilisierte Mitarbeiter stellen eine wichtige Säule für die Informationssicherheit in einem Unternehmen dar. Sensibilisierungs-Maßnahmen sollten möglichst alle Mitarbeiter erreichen. Der KPI misst den Abdeckungsgrad von Schulungen, wie z. B. E-Learnings, Präsenz-Schulungen.</t>
  </si>
  <si>
    <t>Die Inhalte von Sensibilisierungs-Maßnahmen sollten Erkenntnisse aus Informationssicherheitsvorfällen berücksichtigen. 
Der KPI misst die Effektivität von Sensibilisierungs-Maßnahmen durch eine Erfassung (anzahl- oder kostenbezogen) der Sicherheitsvorfälle mit menschlichen Fehlhandlungen als Ursache.</t>
  </si>
  <si>
    <t>Regelmäßige Überprüfungen der Systeme auf nicht notwendige Konten sind die Voraussetzung für eine konsistente und aktuelle Benutzerbasis nach dem Need-to-know-Prinzip. Der KPI misst den Abdeckungsgrad der Maßnahme „Regelmäßige Benutzer-Überprüfung“.</t>
  </si>
  <si>
    <t>Regelmäßige Überprüfungen von Benutzerkonten auf nicht notwendige Berechtigungen sind die Voraussetzung für eine konsistente und aktuelle Berechtigungsbasis nach dem Need-to-know-Prinzip. Der KPI misst den Abdeckungsgrad der Maßnahme „Regelmäßige Berechtigungs-Überprüfung“.</t>
  </si>
  <si>
    <t>Sammelkonten sollten grundsätzlich nicht oder nur in Ausnahmefällen genutzt werden, da eine eindeutige Zuordnung von Benutzeraktivitäten erschwert wird. Der KPI misst die Anzahl von genutzten Sammelkonten unter Berücksichtigung von genehmigten Ausnahmen.</t>
  </si>
  <si>
    <t>Ein flächendeckend und durchgängig eingehaltener Änderungsmanagement-Prozess ist die Grundlage für einen sicheren Betrieb. Der KPI misst den Abdeckungsgrad von Änderungen, die den Richtlinien entsprechen.</t>
  </si>
  <si>
    <t>Eine hohe Qualität des Änderungsmanagement-Prozesses führt zu geringeren Fehlerquoten bei den durchgeführten Änderungen und trägt zu einem sicheren Betrieb bei. Der KPI misst die Fehlerquote von Änderungen.</t>
  </si>
  <si>
    <r>
      <rPr>
        <sz val="10"/>
        <color theme="1"/>
        <rFont val="Calibri"/>
        <family val="2"/>
        <scheme val="minor"/>
      </rPr>
      <t>Eine umfassende Endgeräte-Sicherheit stellt für ein Unternehmen einen grundlegenden Schutz vor Schadsoftware dar.</t>
    </r>
    <r>
      <rPr>
        <sz val="10"/>
        <color theme="1"/>
        <rFont val="Calibri"/>
        <family val="2"/>
        <scheme val="minor"/>
      </rPr>
      <t xml:space="preserve"> </t>
    </r>
    <r>
      <rPr>
        <sz val="10"/>
        <color theme="1"/>
        <rFont val="Calibri"/>
        <family val="2"/>
        <scheme val="minor"/>
      </rPr>
      <t>Der KPI erfasst den Anteil der geschützten IT-Systeme unter Berücksichtigung von genehmigten Ausnahmen.</t>
    </r>
    <r>
      <rPr>
        <sz val="10"/>
        <color theme="1"/>
        <rFont val="Calibri"/>
        <family val="2"/>
        <scheme val="minor"/>
      </rPr>
      <t xml:space="preserve"> </t>
    </r>
  </si>
  <si>
    <t>Aktuelle Virensignaturen sind die Voraussetzung für eine effektive Endgeräte-Sicherheit. Der KPI misst die Erfassung des SOLL- und IST-Zustandes der Virendefinitionen zum Stichtag.</t>
  </si>
  <si>
    <t>Eine regelmäßige und vollständige Erstellung von Datensicherungen dient dem Schutz vor Datenverlust z. B. im Falle eines Systemausfalls oder eines Befalls von IT-Systemen durch Schadsoftware. 
Der KPI misst den Abdeckungsgrad der Datensicherung.</t>
  </si>
  <si>
    <t>Regelmäßige Überprüfungen der Datensicherungen auf Funktionalität (z. B. durch Rücksicherung von Daten oder System-Wiederherstellung) ist die Voraussetzung für die Verfügbarkeit von Unternehmensinformationen.
Der KPI misst den Abdeckungsgrad von Datenrücksicherungstests.</t>
  </si>
  <si>
    <t>Die Qualität einer Datensicherung muss durch Kontrollen der Backups sichergestellt werden. Maßnahmen sind z. B. Datenrücksicherungen, System-Wiederherstellungen. 
Der KPI misst die Anzahl fehlerhafter Datenrücksicherungen.</t>
  </si>
  <si>
    <t>Ein flächendeckendes Patch-Management schützt das Unternehmen vor Schadsoftware und Exploits. Der KPI misst den Einbezug von IT-Systemen und Anwendungen im Patch-Management-Prozess.</t>
  </si>
  <si>
    <t>Die zeitnahe Installation von Patches stellt die Sicherheit von IT-Systemen und Anwendungen sicher und reduziert somit „Exploit-Windows“ für das Unternehmen. Der KPI misst die Erfassung des SOLL- und IST-Zustandes der Patches.</t>
  </si>
  <si>
    <t>Informationssicherheitsvorfälle müssen erkannt und zeitnah behandelt werden, um das Unternehmen vor Schäden zu schützen. Der KPI misst die Einhaltung des Vorfall-Meldeprozesses zwischen den beteiligten Schnittstellen.</t>
  </si>
  <si>
    <t>Informationssicherheitsvorfälle müssen nach Ihrer Kritikalität angemessen priorisiert und behandelt werden. Der KPI misst die angemessene zeitliche Behandlung von Informationssicherheitsvorfällen.</t>
  </si>
  <si>
    <t xml:space="preserve">Im Rahmen eines ISMS müssen obligatorische und nichtobligatorische Richtlinien/Dokumentationen erstellt werden. 
</t>
  </si>
  <si>
    <t xml:space="preserve">Im Rahmen des ISMS müssen die erstellten Richtlinien/Dokumentationen auf ihre Aktualität geprüft werden.
</t>
  </si>
  <si>
    <t xml:space="preserve">Informationssicherheitsthemen sind im Rahmen von Projekten zu adressieren. 
</t>
  </si>
  <si>
    <t xml:space="preserve">Projekte mit Anforderungen an die Informationssicherheit </t>
  </si>
  <si>
    <t>Ein flächendeckender und durchgängiger Schutz von allen relevanten mobilen Endgeräten ist die Grundlage für einen sicheren Betrieb dieser mobilen Endgeräte. Der KPI misst den Abdeckungsgrad der definierten Schutzmaßnahmen.</t>
  </si>
  <si>
    <t>Eine hohe Umsetzung der Sicherheitsmaßnahmen bei relevanten mobilen Endgeräten führt zu einer Reduzierung von Schwachstellen.</t>
  </si>
  <si>
    <t>Liegenschaften müssen angemessen geschützt werden; dies kann durch ein implementiertes Zonenkonzept erreicht werden. Das Zonenkonzept sollte flächendeckend umgesetzt sein.</t>
  </si>
  <si>
    <t>Zonen müssen entsprechend der Kritikalität angemessen geschützt werden.</t>
  </si>
  <si>
    <t>Regelmäßige Verifizierungen der Zutrittsberechtigungen hinsichtlich ihrer Notwendigkeit stellen eine zwingende Voraussetzung für eine sichere Anlieferungs- und Versandzone dar.</t>
  </si>
  <si>
    <t>Ereignisprotokollierung ermöglicht die Rückverfolgbarkeit von Aktivitäten in einem Prozess oder Prozessschritt/auf einem IT-System/in einer Anwendung. Diese Funktionalität hilft bei der Aufklärung von Systemfehlern/-auffälligkeiten. Logs sollten in sicherheitskritischen IT-Systemen aktiviert sein.</t>
  </si>
  <si>
    <t>Ergebnisse von Logging-Aktivitäten müssen auswertbar sein. Eine zuverlässige und lückenlose Aufzeichnung der zu überwachenden Aktivitäten ist für die Rückverfolgbarkeit, falls erforderlich, von grundlegender Bedeutung.</t>
  </si>
  <si>
    <t>Admin-Logging ermöglicht die Rückverfolgbarkeit von Administratoraktivitäten in einem Prozess oder Prozessschritt/auf einem IT-System/in einer Anwendung. Diese Funktionalität hilft bei der Aufklärung von Auffälligkeiten. Administrator-Logs sollten in sicherheitskritischen IT-Systemen aktiviert sein und vor (Admin-) Manipulationen geschützt werden.</t>
  </si>
  <si>
    <t>Ergebnisse von Admin Logging-Aktivitäten müssen auswertbar sein. Eine zuverlässige, lückenlose und vor Manipulation geschützte Aufzeichnung der zu überwachenden Admin-Aktivitäten ist für die Rückverfolgbarkeit, falls erforderlich, von grundlegender Bedeutung.</t>
  </si>
  <si>
    <t>IT-Systeme, die Informationen mit hohem oder sehr hohem Schutzbedarf verarbeiten oder speichern, müssen in regelmäßigen Abständen auditiert werden.</t>
  </si>
  <si>
    <t>Maßnahmen infolge dieser Audits müssen termingerecht umgesetzt werden, damit alle erkannten Schwachstellen beseitigt werden.</t>
  </si>
  <si>
    <t>Regelmäßige Verifizierungen der SLAs für Netzwerkdienste stellen sicher, dass immer die aktuellen Sicherheitsanforderungen berücksichtigt werden.</t>
  </si>
  <si>
    <t>Die vereinbarten Maßnahmen, die sich aus den SLAs ergeben, müssen umgesetzt werden.</t>
  </si>
  <si>
    <t>Der Schutz der Vertraulichkeit von Informationen muss vertraglich vereinbart sein, wenn mit externen Partnern mindestens vertrauliche Informationen ausgetauscht werden.</t>
  </si>
  <si>
    <t>Im Beschaffungsprozess identifizierte Risiken werden einer zeitlich angemessenen und effektiven Behandlung unterzogen.</t>
  </si>
  <si>
    <t>Im Software-Entwicklungsprozess müssen Informationssicherheits-Risiken im Zusammenhang mit den zu entwickelnden Anwendungen frühestmöglich identifiziert werden.</t>
  </si>
  <si>
    <t>Im Software-Entwicklungsprozess identifizierte Risiken werden einer zeitlich angemessenen und effektiven Behandlung unterzogen.</t>
  </si>
  <si>
    <t>Im Verlaufe von Informationssicherheits-Audits (intern sowie extern) identifizierte Schwachstellen müssen konsequent und rückverfolgbar beseitigt werden. Festgestellte Schwachstellen dürfen nicht unbehandelt bleiben.</t>
  </si>
  <si>
    <t>Im Verlauf von Informationssicherheits-Audits (intern sowie extern) identifizierte Schwachstellen werden innerhalb der (mit den auditierten Bereichen) vereinbarten Fristen behoben.</t>
  </si>
  <si>
    <t>Ziel (Vision)</t>
  </si>
  <si>
    <t>Alle Mitarbeiter sind hinsichtlich Informationssicherheit geschult</t>
  </si>
  <si>
    <t>Keine Informationssicherheitsvorfälle mit menschlichem Fehlverhalten als Ursache</t>
  </si>
  <si>
    <t>Alle IT-Systeme haben nur valide Benutzerkonten</t>
  </si>
  <si>
    <t>Alle Berechtigungen entsprechen den aktuellen Bedarfen</t>
  </si>
  <si>
    <t>Alle Sammelkonten sind auf ihre Notwendigkeit geprüft</t>
  </si>
  <si>
    <t>Alle Änderungen sind in Übereinstimmung mit den Vorgaben durchgeführt</t>
  </si>
  <si>
    <t>Fehlerfreie Durchführung von Änderungen</t>
  </si>
  <si>
    <t>Flächendeckender Schutz aller durch Schadsoftware bedrohten IT-Systeme</t>
  </si>
  <si>
    <t>Alle IT-Systeme haben aktuellen Schutz</t>
  </si>
  <si>
    <t>Alle relevanten Daten werden angemessen gesichert</t>
  </si>
  <si>
    <t>Regelmäßige Prüfungen der Funktionsfähigkeit der Datensicherungen aller gesicherten IT-Systeme</t>
  </si>
  <si>
    <t>Fehlerfrei durchgeführte Datensicherungen</t>
  </si>
  <si>
    <t>Alle IT-Systeme sind im Patch-Prozess einbezogen</t>
  </si>
  <si>
    <t>Alle IT-Systeme sind auf aktuellem Patch-Level</t>
  </si>
  <si>
    <t>Alle Informationssicherheitsvorfälle werden erkannt, gemeldet und im Rahmen des Vorfallmanagement-Prozesses behandelt.</t>
  </si>
  <si>
    <t>Alle Informationssicherheits-Vorfälle werden in einem angemessenen Zeitraum behandelt</t>
  </si>
  <si>
    <t>Alle benötigten Richtlinien/Dokumentationen liegen vor</t>
  </si>
  <si>
    <t>Alle benötigten Richtlinien/Dokumentationen sind auf Aktualität/Inhalt geprüft</t>
  </si>
  <si>
    <t>Anforderungen zur Informationssicherheit sind in allen Projekten berücksichtigt</t>
  </si>
  <si>
    <t>Anforderungen zur Informationssicherheit sind in allen Projekten umgesetzt</t>
  </si>
  <si>
    <t>Alle relevanten mobilen Endgeräte unterliegen Schutzmaßnahmen</t>
  </si>
  <si>
    <t>Alle relevanten mobilen Endgeräte sind aktuell geschützt</t>
  </si>
  <si>
    <t>Für alle Liegenschaften sind Zonen definiert</t>
  </si>
  <si>
    <t>Sicherheitszonen sind entsprechend internen Festlegungen (siehe z. B. Hinweise „Sicherheitszonen“) geschützt</t>
  </si>
  <si>
    <t>Alle Mitarbeiter im Anlieferungs- und Versandbereich unterliegen einer regelmäßigen Überprüfung der Zutritts-Berechtigungen</t>
  </si>
  <si>
    <t>Alle relevanten IT-Systeme und Anwendungen sind in das Eventlogging integriert</t>
  </si>
  <si>
    <t>Vollständigkeit und Richtigkeit von Logs</t>
  </si>
  <si>
    <t>Alle relevanten IT-Systeme und Anwendungen sind in das Admin-Logging integriert</t>
  </si>
  <si>
    <t>Vollständigkeit und Integrität von Admin-Logs</t>
  </si>
  <si>
    <t>Alle relevanten IT-Systeme unterliegen Audits in regelmäßigen Abständen</t>
  </si>
  <si>
    <t>Alle Maßnahmen werden termingerecht umgesetzt</t>
  </si>
  <si>
    <t>Alle SLAs enthalten die aktuellen Sicherheitsanforderungen</t>
  </si>
  <si>
    <t>Alle Anforderungen aus den SLAs sind umgesetzt</t>
  </si>
  <si>
    <t>Mit allen externen Partnern wurden Geheimhaltungsvereinbarungen abgeschlossen</t>
  </si>
  <si>
    <t>Bei der Beschaffung festgestellte Sicherheitsrisiken werden effektiv behandelt</t>
  </si>
  <si>
    <t>Im Software-Entwicklungsprozess werden Sicherheitsrisiken berücksichtigt</t>
  </si>
  <si>
    <t>Sicherheitsrisiken werden im Entwicklungsprozess effektiv behandelt</t>
  </si>
  <si>
    <t>Alle im Verlauf von Audits identifizierten Schwachstellen werden nachverfolgt und mit Aktivitäten belegt</t>
  </si>
  <si>
    <t>Im Verlauf von Audits identifizierte Schwachstellen werden innerhalb der definierten Zeiträume und effektiv behoben</t>
  </si>
  <si>
    <t>Adressaten/Empfänger</t>
  </si>
  <si>
    <t>Informationssicherheit; Vorgesetzte</t>
  </si>
  <si>
    <t>Lokale IT, Informationssicherheit</t>
  </si>
  <si>
    <t>Lokale IT, Informationssicherheit, Service Owner</t>
  </si>
  <si>
    <t>IT, Informationssicherheit, Compliance</t>
  </si>
  <si>
    <t>Informationssicherheit, Unternehmenssicherheit, IT-Sicherheit, Personalabteilung, Geschäftsabwicklung</t>
  </si>
  <si>
    <t>Informationssicherheit, Unternehmenssicherheit, IT-Sicherheit</t>
  </si>
  <si>
    <t xml:space="preserve">IT-Sicherheit, Informationssicherheit </t>
  </si>
  <si>
    <t>IT-Sicherheit, Informationssicherheit, Unternehmenssicherheit</t>
  </si>
  <si>
    <t>Informationssicherheit, Unternehmenssicherheit</t>
  </si>
  <si>
    <t>Unternehmenssicherheit, Logistik, Behörden</t>
  </si>
  <si>
    <t>Lokale IT,Informationssicherheit, Compliance</t>
  </si>
  <si>
    <t>Beschaffung, Informationssicherheit, Fachbereich</t>
  </si>
  <si>
    <t>Informationssicherheit, Lokale IT, Einkauf</t>
  </si>
  <si>
    <t>Informationssicherheit, Lokale IT, Risikomanagement</t>
  </si>
  <si>
    <t>Informationssicherheit, Unternehmenssicherheit, Lokale IT, Interne Revision</t>
  </si>
  <si>
    <t>Häufigkeit (Berichterstattung)</t>
  </si>
  <si>
    <t>individuell zu bestimmen (z. B. jährlich)</t>
  </si>
  <si>
    <t>Anfangsversion</t>
  </si>
  <si>
    <t>Schwellenwerte</t>
  </si>
  <si>
    <t>Anzahl Rot: &gt; 0, Grün = 0</t>
  </si>
  <si>
    <t>Anzahl Rot: &gt; 1, Grün = 1</t>
  </si>
  <si>
    <t>individuell zu bestimmen (Zielabdeckung = 100 %)</t>
  </si>
  <si>
    <t>Anzahl fehlerhafter Logs
Rot: &gt; 0, Grün = 0</t>
  </si>
  <si>
    <t>Anzahl fehlerhafter Admin-Logs
Rot: &gt; 0, Grün = 0</t>
  </si>
  <si>
    <t>Messung</t>
  </si>
  <si>
    <t>Bewertung des Schulungsmanagements
Quotient: Anzahl der Teilnehmer/Gesamtzahl der Mitarbeiter</t>
  </si>
  <si>
    <t>Erhebung der Anzahl von Sicherheitsvorfällen mit menschlichem Fehlverhalten als Ursache</t>
  </si>
  <si>
    <t>Quotient: Anzahl durchgeführter Überprüfungen/Gesamtzahl der IT-Systeme im Geltungsbereich</t>
  </si>
  <si>
    <t>Quotient: Anzahl durchgeführter Überprüfungen/Gesamtzahl der Benutzer im Geltungsbereich</t>
  </si>
  <si>
    <t>Erhebung der Anzahl von Sammelkonten (bereinigt um genehmigte Ausnahmen)</t>
  </si>
  <si>
    <t>Quotient: Anzahl genehmigter beantragter Änderungen (RFC)/Gesamtanzahl durchgeführter Änderungen</t>
  </si>
  <si>
    <t>Quotient: Anzahl zurückgenommener Änderungen/Gesamtanzahl durchgeführter Änderungen</t>
  </si>
  <si>
    <t>Quotient: Anzahl geschützter IT-Systeme/Gesamtzahl der IT-Systeme (bereinigt um genehmigte Ausnahmen)</t>
  </si>
  <si>
    <t>Zeitvergleich
durchschnittlicher IST-Ausrollstand vs. SOLL-Stand</t>
  </si>
  <si>
    <t>Quotient: Anzahl der in der Datensicherung erfassten IT-Systeme/Gesamtzahl der IT-Systeme (bereinigt um genehmigte Ausnahmen)</t>
  </si>
  <si>
    <t>Quotient: Anzahl der IT-Systeme, bei denen das Backup durch einen Funktionalitätstest überprüft wurde/Gesamtzahl aller gesicherten IT-Systeme</t>
  </si>
  <si>
    <t>Quotient: Anzahl von (Rück-) sicherungen mit Fehlern/Gesamtzahl aller Rücksicherungstests</t>
  </si>
  <si>
    <t xml:space="preserve">Quotient: Anzahl aktuell gepatchter IT-Systeme/Gesamtzahl der IT-Systeme (bereinigt um genehmigte Ausnahmen) </t>
  </si>
  <si>
    <t>Quotient: Anzahl im Vorfall-Management gemeldeter Informationssicherheitsvorfälle/Gesamtanzahl aller (der erhebenden Einheit bekannten) Vorfälle</t>
  </si>
  <si>
    <t>Für jede einzelne Kritikalitätsstufe:
Alle im definierten Zeitraum ungelösten Vorfälle/alle Vorfälle</t>
  </si>
  <si>
    <t xml:space="preserve">Quotient: Anzahl vorliegender Richtlinien/Grundgesamtheit notwendiger Richtlinien </t>
  </si>
  <si>
    <t>Quotient: Anzahl zyklusgemäß geprüfter Richtlinien/Grundgesamtheit zu prüfender Richtlinien</t>
  </si>
  <si>
    <t>Quotient: Anzahl Projekte mit Berücksichtigung der Sicherheit/Gesamtanzahl relevanter Projekte</t>
  </si>
  <si>
    <t>Quotient: Anzahl Projekte mit Berücksichtigung von Sicherheitsaspekten/Gesamtanzahl relevanter Projekte</t>
  </si>
  <si>
    <t>Quotient: Anzahl geschützter mobiler Endgeräte/Gesamtanzahl mobiler Endgeräte</t>
  </si>
  <si>
    <t>Quotient: Anzahl zeitgerecht geschützter mobiler Endgeräte/Gesamtanzahl mobiler Endgeräte</t>
  </si>
  <si>
    <t>Quotient: Anzahl Liegenschaften mit Zonenkonzept/Grundgesamtheit Liegenschaften</t>
  </si>
  <si>
    <t>Quotient: Anzahl adäquat gesicherter Zonen/Grundgesamtheit aller Zonen</t>
  </si>
  <si>
    <t>Quotient: Anzahl der in regelmäßigen Zutrittsberechtigungs-Überprüfungen berücksichtgten Mitarbeiter im Anlieferungs- und Versandbereich/Grundgesamtheit der Mitarbeiter im Anlieferungs- und Versandbereich</t>
  </si>
  <si>
    <t>Quotient: Anzahl geloggter sicherheitskritischer IT-Systeme/Gesamtzahl sicherheitskritischer IT-Systeme</t>
  </si>
  <si>
    <t>Anzahl fehlerhaft geschriebener Logs</t>
  </si>
  <si>
    <t>Anzahl fehlerhaft geschriebener Admin-Logs</t>
  </si>
  <si>
    <t xml:space="preserve">Quotient: Anzahl auditierter IT-Systeme/Gesamtzahl sicherheitskritscher IT-Systeme </t>
  </si>
  <si>
    <t xml:space="preserve">Quotient: Anzahl der termingerecht umgesetzten Maßnahmen/Anzahl der noch offenen Maßnahmen
</t>
  </si>
  <si>
    <t>Quotient: Anzahl verifizierter SLAs/Gesamtzahl der SLAs</t>
  </si>
  <si>
    <t xml:space="preserve">Quotient: Anzahl der umgesetzten Maßnahmen/Anzahl der vereinbarten Maßnahmen
</t>
  </si>
  <si>
    <t xml:space="preserve">Quotient: Anzahl Aufträge mit abgeschlossener Geheimhaltungsvereinbarung/Gesamtzahl der relevanten Aufträge </t>
  </si>
  <si>
    <t>Quotient: Anzahl der behandelten Risiken/Grundgesamtheit der im Beschaffungsprozess identifizierten Risiken</t>
  </si>
  <si>
    <t>Quotient: Anzahl der Software-Entwicklungsprojekte mit erfolgter Risikobewertung/Grundgesamtheit relevanter Entwicklungsprojekte</t>
  </si>
  <si>
    <t>Quotient: Anzahl der behandelten Risiken/Grundgesamtheit der im Entwicklungsprozess identifizierten Risiken</t>
  </si>
  <si>
    <t>Quotient: Anzahl der mit Folgemaßnahmen belegten festgestellten Schwachstellen/Grundgesamtheit der festgestellten Schwachstellen</t>
  </si>
  <si>
    <t>Quotient: Anzahl der Aktivitäten zur Behebung von Schwachstellen innerhalb der festgelegten Umsetzungsfrist/Grundgesamtheit aller festgelegten Aktivitäten</t>
  </si>
  <si>
    <t>Häufigkeit (Messung)</t>
  </si>
  <si>
    <t>individuell zu bestimmen (z. B. monatlich)</t>
  </si>
  <si>
    <t>individuell zu bestimmen (z. B. quartalsweise)</t>
  </si>
  <si>
    <t>Schnittstellen</t>
  </si>
  <si>
    <t>HR - Schulungsabteilung - IKS - Interne Revision</t>
  </si>
  <si>
    <t>Vorfallmanagement</t>
  </si>
  <si>
    <t>Informationseigentümer, Benutzermanagement, Vorgesetzte</t>
  </si>
  <si>
    <t>Benutzermanagement</t>
  </si>
  <si>
    <t>IT-Betrieb, Änderungsmanagement</t>
  </si>
  <si>
    <t>AV-Management, IT Betrieb</t>
  </si>
  <si>
    <t>Backup-Prozess, IT Betrieb</t>
  </si>
  <si>
    <t>Patch-/Änderungs-Management, IT Betrieb</t>
  </si>
  <si>
    <t>IT, CERT, Vorfall-Management, Helpdesk, Service Management</t>
  </si>
  <si>
    <t>Informationssicherheit, Unternehmenssicherheit, IT-Sicherheit, Personal, Geschäftsabwicklung</t>
  </si>
  <si>
    <t>Projektauftraggeber, Projektmanagement-Büro (PMO)</t>
  </si>
  <si>
    <t>IT Betrieb, IT-Sicherheit</t>
  </si>
  <si>
    <t>Werkschutz, lokale Sicherheitsfunktionen, Fachbereiche</t>
  </si>
  <si>
    <t>Logistik, Zutritts-Management</t>
  </si>
  <si>
    <t>IT, IT-System-Owner, Informationseigentümer, Risikoeigner</t>
  </si>
  <si>
    <t>IT, System-Owner, Informationseigentümer, Risikoeigner</t>
  </si>
  <si>
    <t>IT, System-Owner, Informationseigentümer, Risikoeigner, Benutzermanagement</t>
  </si>
  <si>
    <t>IT, System-Owner, Informationseigentümer, Benutzermanagement</t>
  </si>
  <si>
    <t>Audit-Management, IT Betrieb, System Owner</t>
  </si>
  <si>
    <t xml:space="preserve"> IT Betrieb, Informationssicherheit</t>
  </si>
  <si>
    <t>IT Betrieb, Informationssicherheit</t>
  </si>
  <si>
    <t>Einkauf, Fachbereiche (Anforderer), Lokale IT</t>
  </si>
  <si>
    <t>Interne Prüfer, Informationssicherheit, Lokale IT, Fachbereiche (Geprüfte)</t>
  </si>
  <si>
    <t>Komponenten</t>
  </si>
  <si>
    <t>e-Learnings, Präsenzschulungen, Schulungsplan, Schulungsregister</t>
  </si>
  <si>
    <t>Vorfallmanagement-Tool Ticket-System, ISMS-Tool</t>
  </si>
  <si>
    <t>Benutzerverzeichnis, Berechtigungs-Management-Tool, IAM-Plattform, CMDB</t>
  </si>
  <si>
    <t>Benutzerverzeichnis, Berechtigungs-Management-Tool, IAM-Plattform</t>
  </si>
  <si>
    <t>Projektmanagement, Änderungs-Management</t>
  </si>
  <si>
    <t>AV-Konsole, CMDB</t>
  </si>
  <si>
    <t>Backup-Software, CMDB</t>
  </si>
  <si>
    <t>Änderungs-Management Konsole, Softwarevertriebsplattform, CMDB, WSUS</t>
  </si>
  <si>
    <t>Vorfallmanagementsystem/Workflow</t>
  </si>
  <si>
    <t>Inhalte werden aus der Anwendbarkeitserklärung (en: Statement of Applicability, SoA) abgeleitet und nach ISO 27001 dokumentiert</t>
  </si>
  <si>
    <t>Übersicht Projekte je PMO</t>
  </si>
  <si>
    <t>Übersicht der mobilen Endgeräte</t>
  </si>
  <si>
    <t>Liegenschaftspläne, Zonenkonzept, Informations-Klassifizierung</t>
  </si>
  <si>
    <t>Mitarbeiterverzeichnis (intern/extern), Zutrittskontroll-System</t>
  </si>
  <si>
    <t>CMDB, Logging-Server</t>
  </si>
  <si>
    <t>CMDB, Logging-Server, IAM</t>
  </si>
  <si>
    <t>CMDB</t>
  </si>
  <si>
    <t>CMDB, Auditsystem</t>
  </si>
  <si>
    <t>Einkaufssystem</t>
  </si>
  <si>
    <t>Beschaffungs-Register, Bestellsystem</t>
  </si>
  <si>
    <t>Entwicklungs-System, Entwicklungsprojektdatenbank</t>
  </si>
  <si>
    <t>Auditdatenbank, Follow-Up-Datenbank</t>
  </si>
  <si>
    <r>
      <rPr>
        <b/>
        <sz val="18"/>
        <color theme="1"/>
        <rFont val="Calibri"/>
        <family val="2"/>
        <scheme val="minor"/>
      </rPr>
      <t xml:space="preserve">Information Security Assessment 
</t>
    </r>
    <r>
      <rPr>
        <sz val="16"/>
        <color theme="1"/>
        <rFont val="Calibri"/>
        <family val="2"/>
        <scheme val="minor"/>
      </rPr>
      <t>Lizenz</t>
    </r>
  </si>
  <si>
    <t xml:space="preserve">Dieses Werk ist unter der Creative Commons Namensnennung - Keine Bearbeitungen 4.0 International Public License lizenziert. Zusätzlich wird Ihnen das Recht eingeräumt, Bearbeitungen unter bestimmten Bedingungen, wie in Abschnitt 9 detailliert beschrieben, zu verbreiten, die nicht Teil der Creative Commons-Lizenz sind. Der vollständige und gültige Lizenztext findet sich in Zeile 17ff. </t>
  </si>
  <si>
    <t>Sie dürfen:</t>
  </si>
  <si>
    <r>
      <rPr>
        <b/>
        <sz val="10"/>
        <color rgb="FF000000"/>
        <rFont val="Calibri"/>
        <family val="2"/>
        <scheme val="minor"/>
      </rPr>
      <t>Teilen</t>
    </r>
    <r>
      <rPr>
        <sz val="10"/>
        <color rgb="FF000000"/>
        <rFont val="Calibri"/>
        <family val="2"/>
        <scheme val="minor"/>
      </rPr>
      <t xml:space="preserve"> — das Material in jedwedem Format oder Medium vervielfältigen und weiterverbreiten</t>
    </r>
    <r>
      <rPr>
        <sz val="10"/>
        <color rgb="FF000000"/>
        <rFont val="Calibri"/>
        <family val="2"/>
        <scheme val="minor"/>
      </rPr>
      <t xml:space="preserve"> </t>
    </r>
  </si>
  <si>
    <t xml:space="preserve">und zwar für beliebige Zwecke, auch kommerziell. </t>
  </si>
  <si>
    <t>Der Lizenzgeber kann diese Freiheiten nicht widerrufen, solange Sie sich an die Lizenzbedingungen halten.</t>
  </si>
  <si>
    <t>Unter folgenden Bedingungen:</t>
  </si>
  <si>
    <r>
      <rPr>
        <b/>
        <sz val="10"/>
        <color rgb="FF000000"/>
        <rFont val="Calibri"/>
        <family val="2"/>
        <scheme val="minor"/>
      </rPr>
      <t>Namensnennung</t>
    </r>
    <r>
      <rPr>
        <sz val="10"/>
        <color rgb="FF000000"/>
        <rFont val="Calibri"/>
        <family val="2"/>
        <scheme val="minor"/>
      </rPr>
      <t xml:space="preserve"> — Sie müssen angemessene Urheber- und Rechteangaben machen, einen Link zur Lizenz beifügen und angeben, ob Änderungen vorgenommen wurden.</t>
    </r>
    <r>
      <rPr>
        <sz val="10"/>
        <color rgb="FF000000"/>
        <rFont val="Calibri"/>
        <family val="2"/>
        <scheme val="minor"/>
      </rPr>
      <t xml:space="preserve"> </t>
    </r>
    <r>
      <rPr>
        <sz val="10"/>
        <color rgb="FF000000"/>
        <rFont val="Calibri"/>
        <family val="2"/>
        <scheme val="minor"/>
      </rPr>
      <t>Diese Angaben dürfen in jeder angemessenen Art und Weise gemacht werden, allerdings nicht so, dass der Eindruck entsteht, der Lizenzgeber unterstütze gerade Sie oder Ihre Nutzung besonders.</t>
    </r>
    <r>
      <rPr>
        <sz val="10"/>
        <color rgb="FF000000"/>
        <rFont val="Calibri"/>
        <family val="2"/>
        <scheme val="minor"/>
      </rPr>
      <t xml:space="preserve"> </t>
    </r>
  </si>
  <si>
    <r>
      <rPr>
        <b/>
        <sz val="10"/>
        <color rgb="FF000000"/>
        <rFont val="Calibri"/>
        <family val="2"/>
        <scheme val="minor"/>
      </rPr>
      <t>Eingeschränkte Bearbeitungen</t>
    </r>
    <r>
      <rPr>
        <sz val="10"/>
        <color rgb="FF000000"/>
        <rFont val="Calibri"/>
        <family val="2"/>
        <scheme val="minor"/>
      </rPr>
      <t xml:space="preserve"> — Wenn Sie das Material verändern oder darauf anderweitig direkt aufbauen, dürfen Sie die bearbeitete Fassung des Materials nur dann verbreiten, wenn diese eindeutig als veränderte, </t>
    </r>
    <r>
      <rPr>
        <u/>
        <sz val="10"/>
        <color rgb="FF000000"/>
        <rFont val="Calibri"/>
        <family val="2"/>
        <scheme val="minor"/>
      </rPr>
      <t>nicht</t>
    </r>
    <r>
      <rPr>
        <sz val="10"/>
        <color rgb="FF000000"/>
        <rFont val="Calibri"/>
        <family val="2"/>
        <scheme val="minor"/>
      </rPr>
      <t xml:space="preserve"> durch den Lizenzgeber freigegebene Version gekennzeichnet wurde </t>
    </r>
    <r>
      <rPr>
        <u/>
        <sz val="10"/>
        <color rgb="FF000000"/>
        <rFont val="Calibri"/>
        <family val="2"/>
        <scheme val="minor"/>
      </rPr>
      <t>und</t>
    </r>
    <r>
      <rPr>
        <sz val="10"/>
        <color rgb="FF000000"/>
        <rFont val="Calibri"/>
        <family val="2"/>
        <scheme val="minor"/>
      </rPr>
      <t xml:space="preserve"> alle Logos und/oder Marken des Lizenzgebers entfernt wurden.</t>
    </r>
  </si>
  <si>
    <r>
      <rPr>
        <b/>
        <sz val="10"/>
        <color rgb="FF000000"/>
        <rFont val="Calibri"/>
        <family val="2"/>
        <scheme val="minor"/>
      </rPr>
      <t>Keine weiteren Einschränkungen</t>
    </r>
    <r>
      <rPr>
        <sz val="10"/>
        <color rgb="FF000000"/>
        <rFont val="Calibri"/>
        <family val="2"/>
        <scheme val="minor"/>
      </rPr>
      <t xml:space="preserve"> — Sie dürfen keine zusätzlichen Klauseln oder technische Verfahren einsetzen, die anderen rechtlich irgendetwas untersagen, was die Lizenz erlaubt.</t>
    </r>
    <r>
      <rPr>
        <sz val="10"/>
        <color rgb="FF000000"/>
        <rFont val="Calibri"/>
        <family val="2"/>
        <scheme val="minor"/>
      </rPr>
      <t xml:space="preserve"> </t>
    </r>
  </si>
  <si>
    <t>Creative Commons Namensnennung - Keine Bearbeitungen 4.0 International Public License</t>
  </si>
  <si>
    <r>
      <rPr>
        <sz val="10"/>
        <color rgb="FF000000"/>
        <rFont val="Calibri"/>
        <family val="2"/>
        <scheme val="minor"/>
      </rPr>
      <t xml:space="preserve">a.     </t>
    </r>
    <r>
      <rPr>
        <b/>
        <sz val="10"/>
        <color rgb="FF000000"/>
        <rFont val="Calibri"/>
        <family val="2"/>
        <scheme val="minor"/>
      </rPr>
      <t>Abgewandeltes Material</t>
    </r>
    <r>
      <rPr>
        <sz val="10"/>
        <color rgb="FF000000"/>
        <rFont val="Calibri"/>
        <family val="2"/>
        <scheme val="minor"/>
      </rPr>
      <t xml:space="preserve"> bezeichnet Material, welches durch Urheberrechte und ähnliche Rechte geschützt ist und vom lizenzierten Material abgeleitet ist oder darauf aufbaut und in welchem das lizenzierte Material übersetzt, verändert, umarrangiert, umgestaltet oder anderweitig modifiziert in einer Weise enthalten ist, die aufgrund des Urheberrechts und ähnlicher Rechte des Lizenzgebers eine Zustimmung erfordert.</t>
    </r>
    <r>
      <rPr>
        <sz val="10"/>
        <color rgb="FF000000"/>
        <rFont val="Calibri"/>
        <family val="2"/>
        <scheme val="minor"/>
      </rPr>
      <t xml:space="preserve"> </t>
    </r>
    <r>
      <rPr>
        <sz val="10"/>
        <color rgb="FF000000"/>
        <rFont val="Calibri"/>
        <family val="2"/>
        <scheme val="minor"/>
      </rPr>
      <t>Im Sinne der vorliegenden Public License entsteht immer abgewandeltes Material, wenn das lizenzierte Material ein Musikwerk, eine Darbietung oder eine Tonaufnahme ist und zur Vertonung von Bewegtbildern verwendet wird.</t>
    </r>
  </si>
  <si>
    <t>b.     Urheberrecht und ähnliche Rechte bezeichnet das Urheberrecht und/oder ähnliche, dem Urheberrecht eng verwandte Rechte, einschließlich insbesondere des Rechts des ausübenden Künstlers, des Rechts zur Sendung, zur Tonaufnahme und des Sui-generis-Datenbankrechts, unabhängig davon, wie diese Rechte genannt oder kategorisiert werden. Im Sinne der vorliegenden Public License werden die in Abschnitt 2(b)(1)-(2) aufgeführten Rechte nicht als Urheberrecht und ähnliche Rechte angesehen.</t>
  </si>
  <si>
    <r>
      <rPr>
        <sz val="10"/>
        <color rgb="FF000000"/>
        <rFont val="Calibri"/>
        <family val="2"/>
        <scheme val="minor"/>
      </rPr>
      <t xml:space="preserve">c.      </t>
    </r>
    <r>
      <rPr>
        <b/>
        <sz val="10"/>
        <color rgb="FF000000"/>
        <rFont val="Calibri"/>
        <family val="2"/>
        <scheme val="minor"/>
      </rPr>
      <t>Wirksame technische Schutzmaßnahmen</t>
    </r>
    <r>
      <rPr>
        <sz val="10"/>
        <color rgb="FF000000"/>
        <rFont val="Calibri"/>
        <family val="2"/>
        <scheme val="minor"/>
      </rPr>
      <t xml:space="preserve"> bezeichnet solche Maßnahmen, die gemäß gesetzlichen Regelungen auf der Basis des Artikels 11 des WIPO Copyright Treaty vom 20. Dezember 1996 und/oder ähnlicher internationaler Vereinbarungen ohne entsprechende Erlaubnis nicht umgangen werden dürfen.</t>
    </r>
  </si>
  <si>
    <r>
      <rPr>
        <sz val="10"/>
        <color rgb="FF000000"/>
        <rFont val="Calibri"/>
        <family val="2"/>
        <scheme val="minor"/>
      </rPr>
      <t xml:space="preserve">d.     </t>
    </r>
    <r>
      <rPr>
        <b/>
        <sz val="10"/>
        <color rgb="FF000000"/>
        <rFont val="Calibri"/>
        <family val="2"/>
        <scheme val="minor"/>
      </rPr>
      <t>Ausnahmen und Beschränkungen</t>
    </r>
    <r>
      <rPr>
        <sz val="10"/>
        <color rgb="FF000000"/>
        <rFont val="Calibri"/>
        <family val="2"/>
        <scheme val="minor"/>
      </rPr>
      <t xml:space="preserve"> bezeichnet Fair Use, Fair Dealing und/oder jegliche andere Ausnahme oder Beschränkung des Urheberrechts und ähnlicher Rechte, die auf Ihre Nutzung des lizenzierten Materials Anwendung findet.</t>
    </r>
  </si>
  <si>
    <r>
      <rPr>
        <sz val="10"/>
        <color rgb="FF000000"/>
        <rFont val="Calibri"/>
        <family val="2"/>
        <scheme val="minor"/>
      </rPr>
      <t xml:space="preserve">e.     </t>
    </r>
    <r>
      <rPr>
        <b/>
        <sz val="10"/>
        <color rgb="FF000000"/>
        <rFont val="Calibri"/>
        <family val="2"/>
        <scheme val="minor"/>
      </rPr>
      <t>Lizenziertes Material</t>
    </r>
    <r>
      <rPr>
        <sz val="10"/>
        <color rgb="FF000000"/>
        <rFont val="Calibri"/>
        <family val="2"/>
        <scheme val="minor"/>
      </rPr>
      <t xml:space="preserve"> bezeichnet das Werk der Literatur oder Kunst, die Datenbank oder das sonstige Material, welches der Lizenzgeber unter die vorliegende Public License gestellt hat.</t>
    </r>
  </si>
  <si>
    <r>
      <rPr>
        <sz val="10"/>
        <color rgb="FF000000"/>
        <rFont val="Calibri"/>
        <family val="2"/>
        <scheme val="minor"/>
      </rPr>
      <t xml:space="preserve">f.       </t>
    </r>
    <r>
      <rPr>
        <b/>
        <sz val="10"/>
        <color rgb="FF000000"/>
        <rFont val="Calibri"/>
        <family val="2"/>
        <scheme val="minor"/>
      </rPr>
      <t>Lizenzierte Rechte</t>
    </r>
    <r>
      <rPr>
        <sz val="10"/>
        <color rgb="FF000000"/>
        <rFont val="Calibri"/>
        <family val="2"/>
        <scheme val="minor"/>
      </rPr>
      <t xml:space="preserve"> bezeichnet die Ihnen unter den Bedingungen der vorliegenden Public License gewährten Rechte, welche auf alle Urheberrechte und ähnlichen Rechte beschränkt sind, die Ihre Nutzung des lizenzierten Materials betreffen und die der Lizenzgeber zu lizenzieren berechtigt ist.</t>
    </r>
  </si>
  <si>
    <r>
      <rPr>
        <sz val="10"/>
        <color rgb="FF000000"/>
        <rFont val="Calibri"/>
        <family val="2"/>
        <scheme val="minor"/>
      </rPr>
      <t xml:space="preserve">g.     </t>
    </r>
    <r>
      <rPr>
        <b/>
        <sz val="10"/>
        <color rgb="FF000000"/>
        <rFont val="Calibri"/>
        <family val="2"/>
        <scheme val="minor"/>
      </rPr>
      <t>Lizenzgeber</t>
    </r>
    <r>
      <rPr>
        <sz val="10"/>
        <color rgb="FF000000"/>
        <rFont val="Calibri"/>
        <family val="2"/>
        <scheme val="minor"/>
      </rPr>
      <t xml:space="preserve"> bezeichnet die natürliche(n) oder juristische(n) Person(en), die unter der vorliegenden Public License Rechte gewährt (oder gewähren).</t>
    </r>
  </si>
  <si>
    <r>
      <rPr>
        <b/>
        <sz val="10"/>
        <color rgb="FF000000"/>
        <rFont val="Calibri"/>
        <family val="2"/>
        <scheme val="minor"/>
      </rPr>
      <t>h.</t>
    </r>
    <r>
      <rPr>
        <sz val="10"/>
        <color rgb="FF000000"/>
        <rFont val="Calibri"/>
        <family val="2"/>
        <scheme val="minor"/>
      </rPr>
      <t>     Weitergabe meint, Material der Öffentlichkeit bereitzustellen durch beliebige Mittel oder Verfahren, die gemäß der lizenzierten Rechte Zustimmung erfordern, wie zum Beispiel Vervielfältigung, öffentliche Vorführung, öffentliche Darbietung, Vertrieb, Verbreitung, Wiedergabe oder Übernahme und öffentliche Zugänglichmachung bzw. Verfügbarmachung in solcher Weise, dass Mitglieder der Öffentlichkeit auf das Material von Orten und zu Zeiten ihrer Wahl zugreifen können.</t>
    </r>
  </si>
  <si>
    <r>
      <rPr>
        <sz val="10"/>
        <color rgb="FF000000"/>
        <rFont val="Calibri"/>
        <family val="2"/>
        <scheme val="minor"/>
      </rPr>
      <t xml:space="preserve">i.       </t>
    </r>
    <r>
      <rPr>
        <b/>
        <sz val="10"/>
        <color rgb="FF000000"/>
        <rFont val="Calibri"/>
        <family val="2"/>
        <scheme val="minor"/>
      </rPr>
      <t>Sui-generis Datenbankrechte</t>
    </r>
    <r>
      <rPr>
        <sz val="10"/>
        <color rgb="FF000000"/>
        <rFont val="Calibri"/>
        <family val="2"/>
        <scheme val="minor"/>
      </rPr>
      <t xml:space="preserve"> bezeichnet Rechte, die keine Urheberrechte sind, sondern gegründet sind auf die Richtlinie 96/9/EG des Europäischen Parlaments und des Rates vom 11. März 1996 über den rechtlichen Schutz von Datenbanken in der jeweils gültigen Fassung und/oder deren Nachfolgeregelungen, sowie andere im Wesentlichen gleichwertige Rechte anderswo auf der Welt.</t>
    </r>
  </si>
  <si>
    <r>
      <rPr>
        <sz val="10"/>
        <color rgb="FF000000"/>
        <rFont val="Calibri"/>
        <family val="2"/>
        <scheme val="minor"/>
      </rPr>
      <t>j.</t>
    </r>
    <r>
      <rPr>
        <sz val="10"/>
        <color rgb="FF000000"/>
        <rFont val="Calibri"/>
        <family val="2"/>
        <scheme val="minor"/>
      </rPr>
      <t>      </t>
    </r>
    <r>
      <rPr>
        <sz val="10"/>
        <color rgb="FF000000"/>
        <rFont val="Calibri"/>
        <family val="2"/>
        <scheme val="minor"/>
      </rPr>
      <t>Sie bezeichnet die natürliche oder juristische Person, die von den lizenzierten Rechten unter der vorliegenden Public License Gebrauch macht.</t>
    </r>
    <r>
      <rPr>
        <sz val="10"/>
        <color rgb="FF000000"/>
        <rFont val="Calibri"/>
        <family val="2"/>
        <scheme val="minor"/>
      </rPr>
      <t xml:space="preserve"> </t>
    </r>
    <r>
      <rPr>
        <sz val="7"/>
        <color rgb="FF000000"/>
        <rFont val="Calibri"/>
        <family val="2"/>
        <scheme val="minor"/>
      </rPr>
      <t>Ihr bzw. Ihre hat die entsprechende Bedeutung.</t>
    </r>
  </si>
  <si>
    <t xml:space="preserve">a.     Lizenzgewährung. </t>
  </si>
  <si>
    <t xml:space="preserve">1.     Unter den Bedingungen der vorliegenden Public License gewährt der Lizenzgeber Ihnen hiermit eine weltweite, vergütungsfreie, nicht unterlizenzierbare, nicht-ausschließliche, unwiderrufliche Lizenz zur Ausübung der lizenzierten Rechte am lizenzierten Material, um: </t>
  </si>
  <si>
    <t>A.     das lizenzierte Material ganz oder in Teilen zu vervielfältigen und weiterzugeben; und</t>
  </si>
  <si>
    <t>B.    abgewandeltes Material zu erstellen und zu vervielfältigen, es aber nicht weiterzugeben.</t>
  </si>
  <si>
    <t>2.     Ausnahmen und Beschränkungen. Es sei klargestellt, dass, wo immer gesetzliche Ausnahmen und Beschränkungen auf Ihre Nutzung Anwendung finden, die vorliegende Public License nicht anwendbar ist und Sie insoweit ihre Bedingungen nicht einzuhalten brauchen.</t>
  </si>
  <si>
    <t>3.     Laufzeit. Die Laufzeit der vorliegenden Public License ist in Abschnitt 6(a) festgelegt.</t>
  </si>
  <si>
    <t>4.     Medien und Formate; Gestattung technischer Modifikationen. Der Lizenzgeber erlaubt Ihnen, die lizenzierten Rechte in allen bekannten und zukünftig entstehenden Medien und Formaten auszuüben und die dafür notwendigen technischen Modifikationen vorzunehmen. Der Lizenzgeber verzichtet auf jegliche und/oder versichert die Nichtausübung jeglicher Rechte oder Befugnisse, Ihnen zu verbieten, technische Modifikationen vorzunehmen, die notwendig sind, um die lizenzierten Rechte ausüben zu können, einschließlich solcher, die zur Umgehung wirksamer technischer Schutzmaßnahmen erforderlich sind. Im Sinne der vorliegenden Public License entsteht kein abgewandeltes Material, soweit lediglich Modifikationen vorgenommen werden, die nach diesem Abschnitt 2(a)(4) zulässig sind.</t>
  </si>
  <si>
    <t xml:space="preserve">5.     Nachfolgende Empfänger. </t>
  </si>
  <si>
    <t>B.     Keine Beschränkungen für nachfolgende Empfänger. Sie dürfen keine zusätzlichen oder abweichenden Bedingungen fordern oder das lizenzierte Material mit solchen belegen oder darauf wirksame technische Maßnahmen anwenden, sofern dadurch die Ausübung der lizenzierten Rechte durch Empfänger des lizenzierten Materials eingeschränkt wird.</t>
  </si>
  <si>
    <t>6.     Inhaltliche Indifferenz. Die vorliegende Public License begründet nicht die Erlaubnis, zu behaupten oder den Eindruck zu erwecken, dass Sie oder Ihre Nutzung des lizenzierten Materials mit dem Lizenzgeber oder den Zuschreibungsempfängern gemäß Abschnitt 3(a)(1)(A)(i) in Verbindung stehen oder durch ihn gefördert, gutgeheißen oder offiziell anerkannt werden.</t>
  </si>
  <si>
    <r>
      <rPr>
        <sz val="10"/>
        <color rgb="FF000000"/>
        <rFont val="Calibri"/>
        <family val="2"/>
        <scheme val="minor"/>
      </rPr>
      <t xml:space="preserve">b.     </t>
    </r>
    <r>
      <rPr>
        <b/>
        <sz val="10"/>
        <color rgb="FF000000"/>
        <rFont val="Calibri"/>
        <family val="2"/>
        <scheme val="minor"/>
      </rPr>
      <t>Sonstige Rechte.</t>
    </r>
  </si>
  <si>
    <t>1.     Urheberpersönlichkeitsrechte, wie etwa zum Schutz vor Werkentstellungen, werden durch die vorliegende Public License ebenso wenig mitlizenziert wie das Recht auf Privatheit, auf Datenschutz und/oder ähnliche Persönlichkeitsrechte; gleichwohl verzichtet der Lizenzgeber auf derlei Rechte und/oder ihre Durchsetzung, soweit dies für Ihre Ausübung der lizenzierten Rechte erforderlich und möglich ist, jedoch nicht darüber hinaus.</t>
  </si>
  <si>
    <t>2.     Patent- und Kennzeichenrechte werden durch die vorliegende Public License nicht lizenziert.</t>
  </si>
  <si>
    <t>3.     Soweit wie möglich verzichtet der Lizenzgeber auf Vergütung durch Sie für die Ausübung der lizenzierten Rechte, sowohl direkt als auch durch eine Verwertungsgesellschaft unter welchem freiwilligen oder abdingbaren gesetzlichen oder Pflichtlizenzmechanismus auch immer eingezogen. In allen übrigen Fällen behält sich der Lizenzgeber ausdrücklich jedes Recht vor, derartige Vergütungen zu fordern.</t>
  </si>
  <si>
    <t>Ihre Ausübung der lizenzierten Rechte unterliegt ausdrücklich den folgenden Bedingungen.</t>
  </si>
  <si>
    <r>
      <rPr>
        <b/>
        <sz val="10"/>
        <color rgb="FF000000"/>
        <rFont val="Calibri"/>
        <family val="2"/>
        <scheme val="minor"/>
      </rPr>
      <t>a.</t>
    </r>
    <r>
      <rPr>
        <sz val="10"/>
        <color rgb="FF000000"/>
        <rFont val="Calibri"/>
        <family val="2"/>
        <scheme val="minor"/>
      </rPr>
      <t>     Namensnennung.</t>
    </r>
  </si>
  <si>
    <t>1.     Wenn Sie das lizenzierte Material weitergeben, müssen Sie:</t>
  </si>
  <si>
    <t xml:space="preserve">A.     die folgenden Angaben beibehalten, soweit sie vom Lizenzgeber dem lizenzierten Material beigefügt wurden: </t>
  </si>
  <si>
    <t>i.           die Bezeichnung des/der Ersteller(s) des lizenzierten Materials und anderer, die für eine Namensnennung vorgesehen sind (auch durch Pseudonym, falls angegeben), in jeder durch den Lizenzgeber verlangten Form, die angemessen ist;</t>
  </si>
  <si>
    <t>ii.           einen Copyright-Vermerk;</t>
  </si>
  <si>
    <t xml:space="preserve">iii.           einen Hinweis auf die vorliegende Public License; </t>
  </si>
  <si>
    <t>iv.           einen Hinweis auf den Haftungsausschluss;</t>
  </si>
  <si>
    <t>v.           soweit vernünftigerweise praktikabel einen URI oder Hyperlink zum lizenzierten Material;</t>
  </si>
  <si>
    <t>B.     angeben, ob Sie das lizenzierte Material verändert haben, und alle vorherigen Änderungsangaben beibehalten; und</t>
  </si>
  <si>
    <t>C.     angeben, dass das lizenzierte Material unter der vorliegenden Public License steht, und deren Text oder URI oder einen Hyperlink darauf beifügen.</t>
  </si>
  <si>
    <t xml:space="preserve">Es sei klargestellt, dass Sie gemäß der vorliegenden Public License keine Erlaubnis haben, abgewandeltes Material weiterzugeben. </t>
  </si>
  <si>
    <t>2.     Sie dürfen die Bedingungen des Abschnitts 3(a)(1) in jeder angemessenen Form erfüllen, je nach Medium, Mittel und Kontext in bzw. mit dem Sie das lizenzierte Material weitergeben. Es kann zum Beispiel angemessen sein, die Bedingungen durch Angabe eines URI oder Hyperlinks auf eine Quelle zu erfüllen, die die erforderlichen Informationen enthält.</t>
  </si>
  <si>
    <t>3.     Falls der Lizenzgeber es verlangt, müssen Sie die gemäß Abschnitt 3(a)(1)(A) erforderlichen Informationen entfernen, soweit dies vernünftigerweise praktikabel ist.</t>
  </si>
  <si>
    <t>Soweit die lizenzierten Rechte Sui-generis-Datenbankrechte beinhalten, die auf Ihre Nutzung des lizenzierten Materials Anwendung finden, gilt:</t>
  </si>
  <si>
    <t>a.     es sei klargestellt, dass Abschnitt 2(a)(1) Ihnen das Recht gewährt, die gesamten Inhalte der Datenbank oder wesentliche Teile davon zu entnehmen, weiterzuverwenden, zu vervielfältigen und weiterzugeben, solange Sie abgewandeltes Material nicht weitergeben;</t>
  </si>
  <si>
    <t>b.     sofern Sie alle Inhalte der Datenbank oder wesentliche Teile davon in eine Datenbank aufnehmen, an der Sie Sui-generis-Datenbankrechte haben, dann gilt die Datenbank, an der Sie Sui-generis-Datenbankrechte haben (aber nicht ihre einzelnen Inhalte) als abgewandeltes Material; und</t>
  </si>
  <si>
    <t>c.     Sie müssen die Bedingungen in Abschnitt 3(a) einhalten, wenn Sie alle Datenbankinhalte oder einen wesentlichen Teil davon weitergeben.</t>
  </si>
  <si>
    <t xml:space="preserve">Es sei ferner klargestellt, dass dieser Abschnitt 4 Ihre Verpflichtungen aus der vorliegenden Public License nur ergänzt und nicht ersetzt, soweit die lizenzierten Rechte andere Urheberrechte und ähnliche Rechte enthalten. </t>
  </si>
  <si>
    <t>a.     Sofern der Lizenzgeber nicht separat anderes erklärt und so weit wie möglich, bietet der Lizenzgeber das lizenzierte Material so wie es ist und verfügbar ist an und sagt in Bezug auf das lizenzierte Material keine bestimmten Eigenschaften zu, weder ausdrücklich noch konkludent oder anderweitig, und schließt jegliche Gewährleistung aus, einschließlich der gesetzlichen. Dies umfasst insbesondere das Freisein von Rechtsmängeln, Verkehrsfähigkeit, Eignung für einen bestimmten Zweck, Wahrung der Rechte Dritter, Freisein von (auch verdeckten) Sachmängeln, Richtigkeit und das Vorliegen oder Nichtvorliegen von Irrtümern, gleichviel ob sie bekannt, unbekannt oder erkennbar sind. Dort, wo Gewährleistungsausschlüsse ganz oder teilweise unzulässig sind, gilt der vorliegende Ausschluss möglicherweise für Sie nicht.</t>
  </si>
  <si>
    <t>b.     Soweit wie möglich, haftet der Lizenzgeber Ihnen gegenüber nach keinem rechtlichen Konstrukt (einschließlich insbesondere Fahrlässigkeit) oder anderweitig für irgendwelche direkten, speziellen, indirekten, zufälligen, Folge-, Straf- exemplarischen oder anderen Verluste, Kosten, Aufwendungen oder Schäden, die sich aus der vorliegenden Public License oder der Nutzung des lizenzierten Materials ergeben, selbst wenn der Lizenzgeber auf die Möglichkeit solcher Verluste, Kosten, Aufwendungen oder Schäden hingewiesen wurde. Dort, wo Haftungsbeschränkungen ganz oder teilweise unzulässig sind, gilt die vorliegende Beschränkung möglicherweise für Sie nicht.</t>
  </si>
  <si>
    <t>c.     Der Gewährleistungsausschluss und die Haftungsbeschränkung, die vorstehend aufgeführt sind, müssen so ausgelegt werden, dass sie soweit wie möglich einem absoluten Haftungs- und Gewährleistungsausschluss nahekommen.</t>
  </si>
  <si>
    <t>a.     Die vorliegende Public License gilt bis zum Ablauf der Schutzfrist des Urheberrechts und der ähnlichen Rechte, die hiermit lizenziert werden. Gleichwohl erlöschen Ihre Rechte aus dieser Public License automatisch, wenn Sie die Bestimmungen dieser Public License nicht einhalten.</t>
  </si>
  <si>
    <t>b.     Soweit Ihr Recht, das lizenzierte Material zu nutzen, gemäß Abschnitt 6(a) erloschen ist, lebt es wieder auf:</t>
  </si>
  <si>
    <t>1.     automatisch zu dem Zeitpunkt, an welchem die Verletzung abgestellt ist, sofern dies innerhalb von 30 Tagen seit Ihrer Kenntnis der Verletzung geschieht; oder</t>
  </si>
  <si>
    <t>2.     durch ausdrückliche Wiedereinsetzung durch den Lizenzgeber.</t>
  </si>
  <si>
    <t>Es sei klargestellt, dass dieser Abschnitt 6(b) die möglicherweise bestehenden Rechte des Lizenzgebers, Ausgleich für Ihre Verletzungen der vorliegenden Public License zu verlangen, nicht einschränkt.</t>
  </si>
  <si>
    <t>c.      Es sei klargestellt, dass der Lizenzgeber das lizenzierte Material auch unter anderen Bedingungen anbieten oder den Vertrieb des lizenzierten Materials jederzeit einstellen darf; gleichwohl erlischt dadurch die vorliegende Public License nicht.</t>
  </si>
  <si>
    <t>d.     Die Abschnitte 1, 5, 6, 7 und 8 gelten auch nach Erlöschen der vorliegenden Public License fort.</t>
  </si>
  <si>
    <t>a.     Der Lizenzgeber ist nicht an durch Sie gestellte zusätzliche oder abweichende Bedingungen gebunden, wenn diese nicht ausdrücklich vereinbart wurden.</t>
  </si>
  <si>
    <t>b.    Jedwede das lizenzierte Material betreffenden und hier nicht genannten Umstände, Annahmen oder Vereinbarungen sind getrennt und unabhängig von den Bedingungen der vorliegenden Public License.</t>
  </si>
  <si>
    <t>a.     Es sei klargestellt, dass die vorliegende Public License weder besagt noch dahingehend ausgelegt werden darf, dass sie solche Nutzungen des lizenzierten Materials verringert, begrenzt, einschränkt oder mit Bedingungen belegt, die ohne eine Erlaubnis aus dieser Public License rechtmäßig erfolgen könnten.</t>
  </si>
  <si>
    <t>b.     Soweit wie möglich muss, falls eine Klausel der vorliegenden Public License als nicht durchsetzbar anzusehen ist, diese Klausel automatisch im geringst erforderlichen Maße angepasst werden, um sie durchsetzbar zu machen. Falls die Klausel nicht anpassbar ist, muss sie von der vorliegenden Public License abgeschieden werden, ohne dass die Durchsetzbarkeit der verbleibenden Bedingungen tangiert wird.</t>
  </si>
  <si>
    <t>c.      Auf keine Bedingung der vorliegenden Public License wird verzichtet und kein Verstoß dagegen wird hingenommen, außer der Lizenzgeber hat sich damit ausdrücklich einverstanden erklärt.</t>
  </si>
  <si>
    <t>d.     Nichts in der vorliegenden Public License führt zu einer Beschränkung oder Aufhebung von Privilegien und Immunitäten, die dem Lizenzgeber oder Ihnen einschließlich aufgrund rechtlicher Regelungen irgendeiner Rechtsordnung oder Rechtsposition zustehen, oder darf als solche ausgelegt werden.</t>
  </si>
  <si>
    <t>Abschnitt 9 — Verbreitung von Bearbeitungen (zusätzliche gewährte Rechte und nicht Teil der Creative Commons-Lizenz)</t>
  </si>
  <si>
    <t>a.   Zusätzlich zu den in Abschnitt 2(a)(3) eingeräumten Rechten, gewährt Ihnen der Lizenzgeber das Recht, abgewandeltes Material zu verbreiten, sofern:</t>
  </si>
  <si>
    <t>1. dieses Material eindeutig als veränderte, nicht vom Lizenzgeber freigegebene Version gekennzeichnet ist; und
2. die Lizenzbedingungen nicht verändert wurden; und</t>
  </si>
  <si>
    <t>3. alle Logos und/oder Marken des Lizenzgebers entfernt wurden.</t>
  </si>
  <si>
    <r>
      <rPr>
        <b/>
        <sz val="18"/>
        <color theme="1"/>
        <rFont val="Calibri"/>
        <family val="2"/>
        <scheme val="minor"/>
      </rPr>
      <t xml:space="preserve">Information Security Assessment 
</t>
    </r>
    <r>
      <rPr>
        <sz val="16"/>
        <color rgb="FF000000"/>
        <rFont val="Calibri"/>
        <family val="2"/>
        <scheme val="minor"/>
      </rPr>
      <t>Änderungshistorie</t>
    </r>
  </si>
  <si>
    <t>1.0</t>
  </si>
  <si>
    <t>Erste Version (Anfangsfassung)</t>
  </si>
  <si>
    <t>Offene Fragen in geschlossene Fragen geändert</t>
  </si>
  <si>
    <t xml:space="preserve">Präzisere Level-Beschreibungen </t>
  </si>
  <si>
    <t>Einfügen von Beispielen aus der Praxis</t>
  </si>
  <si>
    <t>Rechtschreibfehler korrigiert</t>
  </si>
  <si>
    <t>8.2 und 10.1 Referenz-Anpassung</t>
  </si>
  <si>
    <t>10.2 Änderung von Produktions- in Produktiv-Umgebung</t>
  </si>
  <si>
    <t>10.5 Änderung von IDS/IPS auf HIDS/HIPS</t>
  </si>
  <si>
    <t>11.2 Änderungen an der Übersetzung</t>
  </si>
  <si>
    <t>11.3 und 11.4 Neustrukturierung der Maßnahmen (en: Controls)</t>
  </si>
  <si>
    <t>11.4 hinzufügen von „IT-“ zu Systemen</t>
  </si>
  <si>
    <t>9.4 Überarbeitung Reifegrad 2</t>
  </si>
  <si>
    <t>2.0</t>
  </si>
  <si>
    <t>Überarbeitung aufgrund der neuen Fassung von ISO 27002:2013</t>
  </si>
  <si>
    <t>Anpassung der Reifegrade</t>
  </si>
  <si>
    <t>2.0.1</t>
  </si>
  <si>
    <t>Fehlerkorrektur bei Berechnung und Spinnennetz-Diagramm</t>
  </si>
  <si>
    <t>2.1.0</t>
  </si>
  <si>
    <t>Überarbeitung der Reifegrade, Korrekturen an einigen Maßnahmen</t>
  </si>
  <si>
    <t>Release-Version 2.1</t>
  </si>
  <si>
    <t>Druckbereich angepasst</t>
  </si>
  <si>
    <t>Spinnennetz-Diagramm zeigt Ergebnisse ohne Kürzung an</t>
  </si>
  <si>
    <t>Maßnahme 13.5 überarbeitet</t>
  </si>
  <si>
    <t>Maßnahme 7.1 Reifegrad 1 überarbeitet</t>
  </si>
  <si>
    <t>Maßnahmen 9.4 und 9.5 Referenz überarbeitet</t>
  </si>
  <si>
    <t>Reifegrad Maßnahme 12.4 auf 4 geändert</t>
  </si>
  <si>
    <t>Reifegrad Maßnahme 16.3 auf 3 geändert</t>
  </si>
  <si>
    <t>Hinzufügung von KPIs</t>
  </si>
  <si>
    <t>Überprüfung der Rechtschreibung in Reifegrad 3</t>
  </si>
  <si>
    <t>3.0.2</t>
  </si>
  <si>
    <t>Überarbeitung für TISAX</t>
  </si>
  <si>
    <t>Modul Anbindung Dritter aufgenommen</t>
  </si>
  <si>
    <t>Modul Prototypenschutz (25) aufgenommen aus dem Whitepaper vom 6.10.2016 abgeleitet</t>
  </si>
  <si>
    <t>Modul Datenschutz (24) aufgenommen, Verweisung auf 18.2 entfernt, Reifegrade aus dem Modul entfernt, stattdessen Hinweise aus dem Level 1 generiert, Hinweis eingefügt (ISMS, 18.2), dass das Datenschutzmodul nur bei einer Auftragsdatenverarbeitung gem. §11 BDSG zur Anwendung kommt, Einführung von Fragestellungen „erfüllt [ja/nein]“</t>
  </si>
  <si>
    <t>Umbenennung „Fragen“ in „ISMS“</t>
  </si>
  <si>
    <t>Nach Abstimmung mit dem Arbeitskreis Datenschutz wurde der Reifegrad „4“ aus Maßnahme 18.2 entfernt und auf „3“ gesetzt. Stattdessen wurde die Maßnahme 10.21, Kryptografie, von „2“ auf „3“ hochgesetzt.</t>
  </si>
  <si>
    <t>Einführung der Schutzbedarfe „normal“, „hoch“ und „sehr hoch“ zur Abbildung der Schutzziele „Integrität“, „Verfügbarkeit“ und „Vertraulichkeit“; dabei Zuordnung von "intern" zu "normal, "vertraulich" zu "hoch" und "geheim/streng vertraulich" zu "sehr hoch". Zuweisung der Anforderungen innerhalb des Reifegrades "1" in den verschiedenen Maßnahmen.</t>
  </si>
  <si>
    <t>Aufnahme von KPIs in die Maßnahmen mit Reifegraden "4"</t>
  </si>
  <si>
    <t>Entfernung des KPI aus Maßnahme 18.2</t>
  </si>
  <si>
    <t>Aufnahme von Hinweisen zu verschiedenen Informationssicherheitsthemen</t>
  </si>
  <si>
    <t>4.0.0</t>
  </si>
  <si>
    <t>Erhöhung der Lesbarkeit der Maßnahmen im Bereich Informationssicherheit</t>
  </si>
  <si>
    <t>Einteilung der Anforderungen der einzelnen Maßnahmen in „muss“, „sollte“ und „kann“, um den Grad der Verbindlichkeit der einzelnen Anforderungen zu verdeutlichen</t>
  </si>
  <si>
    <t>Aufnahme des Reiters „Erläuterungen“</t>
  </si>
  <si>
    <t>Aufnahme des Reiters „Reifegrade“</t>
  </si>
  <si>
    <t>Erweiterung des Reiters „KPIs“</t>
  </si>
  <si>
    <t>Erweiterung des Reiters „Informationssicherheit“ um zusätzliche Maßnahmen, um Anforderungen für die Nutzung von Cloud-Diensten zu verdeutlichen</t>
  </si>
  <si>
    <t>4.0.1</t>
  </si>
  <si>
    <t>KPI-Link bei Maßnahme 12.2 wurde gelöscht</t>
  </si>
  <si>
    <t>4.0.2</t>
  </si>
  <si>
    <t>Korrektur des Links von Maßnahme 14.4 auf der Ergebnis-Seite, Anpassung Level 3: Etabliert im Reiter „Reifegrade“</t>
  </si>
  <si>
    <t>4.0.3</t>
  </si>
  <si>
    <t>Reiter Ergebnisse: Die Ergebnisse werden nur für Maßnahmen angezeigt, die bearbeitet wurden.</t>
  </si>
  <si>
    <t>4.1.0</t>
  </si>
  <si>
    <t>Anpassung von Kapitel 24 an DSGVO und kleinere Änderungen an den mit 4.1.0 gekennzeichneten Maßnahmen</t>
  </si>
  <si>
    <t>8.4, 13.3 Korrektur in der Ziel-Beschreibung</t>
  </si>
  <si>
    <t>9.1 Ergänzung Maßnahme und Ziel-Beschreibung</t>
  </si>
  <si>
    <t>10.1, 11.1, 12.5, 12.6, 12.9 Anpassung der Anforderungen</t>
  </si>
  <si>
    <t>18.2 und Datenschutz (24) Anpassungen an DSGVO</t>
  </si>
  <si>
    <t>Hinweise: 'geheim' in 'streng vertraulich' geändert und Klassifizierungsstufen bei Schutzklassen ergänzt</t>
  </si>
  <si>
    <t>Prototypenschutz (25) überarbeitet</t>
  </si>
  <si>
    <t>5.0.0</t>
  </si>
  <si>
    <t>Neustrukturierung des VDA ISA im Modul Informationssicherheit nach Themengebieten</t>
  </si>
  <si>
    <t>Neues Tabellenformat in allen Modulen zur besseren Übersicht und für leichtere Exportmöglichkeiten</t>
  </si>
  <si>
    <t>Streichung des Moduls Anbindung Dritter und Übernahme von dessen Anforderungen in das Modul Informationssicherheit</t>
  </si>
  <si>
    <t xml:space="preserve">Einbeziehung der Hiinweise und Erläuterungen in das Modul Informationssicherheit, daher Streichung der Reiter Hinweise und Erläuterungen </t>
  </si>
  <si>
    <t>Überarbeitung aller Fragen, Ziele und Anforderungen</t>
  </si>
  <si>
    <t>Vereinheitlichung des Zielreifegrads über alle Maßnahmen auf einen Zielwert von 3</t>
  </si>
  <si>
    <t>Integration der Maßnahme 1.2 in die neue Maßnahme 1.4.1</t>
  </si>
  <si>
    <t>Integration der Maßnahme 1.3 in die neue Maßnahme 1.2.1</t>
  </si>
  <si>
    <t>Integration der Maßnahme 1.2 in die neue Maßnahme 1.2.4</t>
  </si>
  <si>
    <t>Integration der Maßnahme 1.2 in die neue Maßnahme 1.2.1</t>
  </si>
  <si>
    <t>Integration der Maßnahme 9.4 in die neue Maßnahme 4.1.3</t>
  </si>
  <si>
    <t>Integration der Maßnahme 1.2 in die neue Maßnahme 1.2.2</t>
  </si>
  <si>
    <t>Integration der Maßnahme 12.4 in die neuen Maßnahmen 3.1.2 und 3.1.4</t>
  </si>
  <si>
    <t>Integration der Maßnahme 1.2 in die neue Maßnahme 1.2.7</t>
  </si>
  <si>
    <t>Integration der Maßnahmen 14.2 und 14.3 in die neue Maßnahme 5.3.1</t>
  </si>
  <si>
    <t xml:space="preserve">Streichung von Maßnahme 12.9 </t>
  </si>
  <si>
    <t>Neue Maßnahme "mobiles Arbeiten" (2.1.4)</t>
  </si>
  <si>
    <t>Neue Maßnahme "Eignung von Mitarbeitern" (2.1.1)</t>
  </si>
  <si>
    <t>Neue Maßnahnme "Umgang mit Identifikationsmitteln" (4.1.1)</t>
  </si>
  <si>
    <t>Änderung der Lizenz auf Creative Commons BY ND 4.0 + spezielle Bedingungen für die Verbreitung von veränderten Versionen</t>
  </si>
  <si>
    <t>5.0.2</t>
  </si>
  <si>
    <t xml:space="preserve">Korrektur der Berechnung des Gesamtreifegrades </t>
  </si>
  <si>
    <t>Eingabeprüfung der Spalte "Reifegrad"</t>
  </si>
  <si>
    <t>Korrektur der Änderungshistorie</t>
  </si>
  <si>
    <t>Änderung der Nummerierung im Modul "Datenschutz"</t>
  </si>
  <si>
    <t>5.0.3</t>
  </si>
  <si>
    <t>Korrektur der Diagrammbezeichnungen im Modul "Ergebnisse"</t>
  </si>
  <si>
    <t>Ergänzung von Druckbereichen</t>
  </si>
  <si>
    <t>5.0.4</t>
  </si>
  <si>
    <t>Korrektur von Rechtschreibung und Ausdruck</t>
  </si>
  <si>
    <t>Korrektur der Verweisungen auf ISO 27001</t>
  </si>
  <si>
    <t>Korrektur von Rechtschreibung und Ausdruck, sprachliche Klarstellung, Beseitigung von Uneindeutigkeiten</t>
  </si>
  <si>
    <t>Neustrukturierung des Tabellenblatts "Willkommen", Definitionen der Tabellenblätter in "Definitionen" verschoben</t>
  </si>
  <si>
    <t>Ergänzung der Schutzziele bezüglich Anforderungen für hohen und sehr hohen Schutzbedarf im Tabellenblatt "Informationssicherheit"</t>
  </si>
  <si>
    <t>Entfernung der Spalte "Adressierte Schutziele" in den Tabelleblättern "Informationssicherheit" und "Prototypenschutz"</t>
  </si>
  <si>
    <t>Inhalt der Spalte "Üblicher Prozessverantwortlicher" in den Tabelleblättern "Informationssicherheit" und "Prototypenschutz" gelöscht</t>
  </si>
  <si>
    <t>6.0.0</t>
  </si>
  <si>
    <t>Zusätzliche Anforderungen zur Verbesserung der Verfügbarkeit</t>
  </si>
  <si>
    <t>Neue Maßnahme 1.3.4 („Software-Freigabe“)</t>
  </si>
  <si>
    <t>Neubenennung der Maßnahme in Abschnitt 1.6 („Vorfall- und Krisenmanagement“)</t>
  </si>
  <si>
    <t>Überprüfte Maßnahme 1.6.1 („Meldung von Sicherheitsereignissen“)</t>
  </si>
  <si>
    <t>Neue Maßnahme 1.6.2 („Verwaltung von Sicherheitsereignissen“)</t>
  </si>
  <si>
    <t>Neue Maßnahme 1.6.3 („Umgang mit Krisensituationen“) (ersetzt 3.1.2)</t>
  </si>
  <si>
    <t>Maßnahme 3.1.2 wurde ersetzt</t>
  </si>
  <si>
    <t>Neue Maßnahme 5.2.8 („Kontinuitätsplanung für IT-Dienste“)</t>
  </si>
  <si>
    <t>Neue Maßnahme 5.2.9 („Sicherung und Wiederherstellung“)</t>
  </si>
  <si>
    <t xml:space="preserve">Entfernung der Kompatibilität mit ISA 4 </t>
  </si>
  <si>
    <t>Aktualisierung des Moduls „Datenschutz“ (überarbeitete Anforderungen vom VDA-Arbeitskreis „Datenschutz“ bereitgestellt)</t>
  </si>
  <si>
    <t>Verweisungen auf ISA/IEC 62443-2, ISO 27001:2022 und NIST CSF</t>
  </si>
  <si>
    <t>Verweisungen auf Umsetzungsleitlinien (BSI IT-Grundschutz, NIST SP800-53)</t>
  </si>
  <si>
    <t>Zusätzlicher Anwendungsbereich von IT-Systemen bei operativer Technologie (OT)</t>
  </si>
  <si>
    <t>Weitere Informationen, Beispiele, typische Prüfer-Fragen und typische Nachweise hinzugefügt, um Geprüfte(n) bezüglich zahlreicher Maßnahmen zu helfen und zu unterstützen (Spalten W bis AB)</t>
  </si>
  <si>
    <t>9.2.1</t>
  </si>
  <si>
    <t>Das Management von Zugriffsrechten stellt sicher, dass nur berechtigte (autorisierte) Benutzer Zugriff auf Informationen und IT-Services haben. Zu diesem Zweck werden den Benutzerkonten Zugriffsrechte zugewiesen.</t>
  </si>
  <si>
    <r>
      <rPr>
        <b/>
        <sz val="18"/>
        <color theme="1"/>
        <rFont val="Arial"/>
        <family val="2"/>
      </rPr>
      <t>Information Security Assessment</t>
    </r>
    <r>
      <rPr>
        <sz val="11"/>
        <color theme="1"/>
        <rFont val="Arial"/>
        <family val="2"/>
      </rPr>
      <t xml:space="preserve">
</t>
    </r>
    <r>
      <rPr>
        <sz val="16"/>
        <color theme="1"/>
        <rFont val="Arial"/>
        <family val="2"/>
      </rPr>
      <t>Zusätzliche Anforderungen an den Prototypenschutz</t>
    </r>
  </si>
  <si>
    <r>
      <rPr>
        <b/>
        <sz val="18"/>
        <color rgb="FF000000"/>
        <rFont val="Calibri"/>
        <family val="2"/>
        <scheme val="minor"/>
      </rPr>
      <t>Information Security Assessment</t>
    </r>
    <r>
      <rPr>
        <sz val="11"/>
        <color rgb="FF000000"/>
        <rFont val="Calibri"/>
        <family val="2"/>
        <scheme val="minor"/>
      </rPr>
      <t xml:space="preserve">
</t>
    </r>
    <r>
      <rPr>
        <sz val="16"/>
        <color rgb="FF000000"/>
        <rFont val="Calibri"/>
        <family val="2"/>
        <scheme val="minor"/>
      </rPr>
      <t>Ergebnisse</t>
    </r>
  </si>
  <si>
    <r>
      <t xml:space="preserve">Information Security Assessment
</t>
    </r>
    <r>
      <rPr>
        <sz val="16"/>
        <color theme="1"/>
        <rFont val="Calibri"/>
        <family val="2"/>
        <scheme val="minor"/>
      </rPr>
      <t>Zusätzliche Anforderungen an den Datenschutz</t>
    </r>
  </si>
  <si>
    <r>
      <rPr>
        <sz val="10"/>
        <color theme="1"/>
        <rFont val="Calibri"/>
        <family val="2"/>
        <scheme val="minor"/>
      </rPr>
      <t>Das ISA dient als Basis für
- eine Selbstbewertung zur Bestimmung des Zustandes der Informationssicherheit in einer Organisation (z. B. Unternehmen)
- Audits durch interne Fachabteilungen (z. B. interne Revision, Informationssicherheit)
- Prüfungen nach TISAX</t>
    </r>
    <r>
      <rPr>
        <vertAlign val="superscript"/>
        <sz val="10"/>
        <color theme="1"/>
        <rFont val="Calibri"/>
        <family val="2"/>
        <scheme val="minor"/>
      </rPr>
      <t>Ⓡ</t>
    </r>
    <r>
      <rPr>
        <sz val="10"/>
        <color theme="1"/>
        <rFont val="Calibri"/>
        <family val="2"/>
        <scheme val="minor"/>
      </rPr>
      <t xml:space="preserve"> (Trusted Information Security Assessment Exchange, https://enx.com/tisax/)</t>
    </r>
  </si>
  <si>
    <t>Vereinfachte Gruppenprüfung (SGA, en: Simplified Group Assessment)</t>
  </si>
  <si>
    <t>Vereinfachte Methode, um sehr große Organisationen mit einem hohen Reifegrad zu prüfen. Ein Beispiel ist ein vereinfachter Gruppenprüfung nach TISAX, der eine Möglichkeit für TISAX-Prüfungen eines Prüfscopes mit einer großen Anzahl von Standorten darstellt.</t>
  </si>
  <si>
    <t>Legt fest, was während der Prüfung bewertet wird und was nicht („außerhalb des Anwendungsbereiches“) Der Prüfscope ist mit dem Geltungsbereich des bewerteten Managementsystems verbunden. Bei ISO-Zertifizierungen ist der Prüfscope stets identisch mit dem Geltungsbereich des Managementsystems. Bei TISAX-Prüfungen kann der Prüfscope als Teilmenge des Geltungsbereiches des Managementsystems definiert werden, solange alle erforderlichen Komponenten des Managementsystems vom Prüfscopes abgedeckt werden.
Um ein Prüfergebnis zu verstehen, ist es erforderlich, den Prüfscope zu verstehen.</t>
  </si>
  <si>
    <t>Datum der Prüfung</t>
  </si>
  <si>
    <t>IT-Dienst</t>
  </si>
  <si>
    <t xml:space="preserve">Ein IT-Dienst bezeichnet eine Software, die auf einem oder dem Zusammenspiel von mehreren IT-Systemen läuft und einen bestimmten Geschäftsbedarf abdeckt. </t>
  </si>
  <si>
    <t xml:space="preserve">Abdeckungsgrad Überprüfung Service Level Agreements (SLA) </t>
  </si>
  <si>
    <t>Einleitung:
Die von der Informationssicherheitsstrategie und vom Kontext der Organisation abgeleiteten Anforderungen führen zu Informationssicherheits-Leitlinien, die in einer mehrstufigen Dokumentenpyramide je nach Größe des Unternehmens abgebildet werden können. Der Kontext der Organisation ergibt sich unter anderem aus der Unternehmenskultur, den Kundenanforderungen oder gesetzlichen Bestimmungen. Eine übergeordnete Leitlinie ist üblicherweise das Hauptdokument, auf dessen Grundlage weitere Leitlinien und Regelungen abgeleitet werden.
Begründung:
Leitlinien und Regelungen bilden die Grundlage für gemeinsames Handeln, um die strategischen Unternehmensziele zu erreichen. Ohne zentrale Regelungen, die für relevante Personen sichtbar sind, kann es im Hinblick auf die Informationssicherheit zu Missverständnissen kommen und es können unterschiedliche Entscheidungen getroffen werden, die in der Folge zu unkalkulierbaren Risiken für die Informationssicherheit führen. Darüber hinaus bilden Regelungen die Grundlage für einen Vergleich der tatsächlichen Umsetzung mit den schriftlichen Anforderungen bei regelmäßigen Wirksamkeitsprüfungen und für die Feststellung von Verbesserungsmöglichkeiten. 
Basisinformation:
Es ist wichtig, die Informationssicherheitsvorgaben bei Geschäftsprozessen zu berücksichtigen.  Mit Vorgaben für die Informationssicherheit ist der Grad an Sicherheit gemeint, der den sicheren Umgang mit Informationen sicherstellt.
Die Vorgaben können von außen in die Organisation eingetragen werden oder innerhalb der Organisation selbst entstehen. 
Die Vorgaben der einzelnen „Beteiligten“ müssen mit den Zielen der Organisation abgestimmt werden, und es muss eine Strategie festgelegt werden, um die Vorgaben und Ziele zu erreichen.
Mitarbeiter finden in den Leitlinien auch detaillierte Erläuterungen der Folgen einer Nichteinhaltung von Leitlinien.  
Die Organisation untersucht von ihrem Standpunkt aus den Bedarf an Leitlinien zum Erreichen der Ziele und zum Betrieb eines ISMS und erstellt entsprechende Leitlinien. 
Da sich Rahmenbedingungen ändern können, ergibt es Sinn, die Leitlinien regelmäßig, z. B. jährlich, hinsichtlich ihrer Eignung und Richtigkeit zu überprüfen.
Mitarbeiter müssen Zugang zu den Richtlinien haben. Ein zentraler Ort, wie z. B. das Intranet, wird empfohlen um sicherzustellen, dass stets auf die neueste Version einer Richtline zugegriffen werden kann. Diesbezüglich haben gedruckte Leitlinien beträchtliche Nachteile. 
Ein Geschäftspartner benötigt möglicherweise ebenfalls Zugang zu den Leitlinien, beispielsweise weil er im Rahmen des Geltungsbereiches des ISMS Personal zuweist oder entsendet. Der Bedarf an vertraglichen Vereinbarungen wird von der Organisation bewertet.
„Sonstige relevante Sicherheitsrichtlinien“ bezeichnet alle sicherheitsrelevanten Richtlinien, die nicht Teil des ISMS sind und für die Informationssicherheit relevant sind.</t>
  </si>
  <si>
    <t>Einleitung:
Das Ziel der Klassifizierung von Informationswerten ist eine beständige Ermittlung des Schutzbedarfs. Dies ermöglicht es der Organisation, angemessene Sicherheitsmaßnahmen zu normen und anzuwenden. Die Klassifzierung von Informationen beruht darauf, dass die möglichen Informationswerte und Informationsträger im Voraus ermittelt werden, was ausführlicher in Maßnahme 1.3.1 beschrieben wird.
Begründung:
Durch die eindeutige Klassifizierung von Informationswerten und die Beschreibung von genormten und festgelegten Schutzmaßnahmen für den Umgang mit Informationen verringert sich der Umfang der Handhabung von Informationswerten beträchtlich. Auf diese Weise unterstützen konkrete Leitlinien sowohl die Eigentümer, Nutzer als auch zusätzliche Abteilungen wie z. B. die IT dabei, angemessen mit den Informationswerten umzugehen.</t>
  </si>
  <si>
    <t>Inwieweit sind innerhalb der Organisation Vorschriften zum Schutz von Prototypen festgelegt und Zuständigkeiten definiert?</t>
  </si>
  <si>
    <t>Ein erfolgreicher Schutz von Prototypen erfordert Regelungen für die Umsetzung und klare Zuständigkeiten innerhalb der Organisation.</t>
  </si>
  <si>
    <t>+ Die Organisation verfügt über eine veröffentlichte Richtlinie, in der die Ziele und Vorgaben für den Schutz von Prototypen klar definiert sind.
+ Eine regelmäßige Prüfung und, falls notwendig, Überarbeitung der Richtlinie ist etabliert.
+ Die Zuständigkeiten für den Schutz von Prototypen innerhalb der Organisation sind definiert, dokumentiert und zugewiesen.
+ Die zuständigen Mitarbeiter sind benannt und für ihre Aufgabe qualifiziert.
+ Die erforderlichen Ressourcen stehen zur Verfügung.
+ Die Ansprechpartner sind innerhalb der Organisation und bei den relevanten Geschäftspartnern bekannt.</t>
  </si>
  <si>
    <t>Inwieweit sind auftragsspezifische Anforderungen und Vorgaben für den Umgang mit Prototypen geregelt?</t>
  </si>
  <si>
    <t>Es ist wichtig, dass ein gemeinsames Verständnis hinsichtlich der Aufgabenteilung besteht und dass die Umsetzung aller Sicherheitsanforderungen gewährleistet ist. Aufgrund unterschiedlicher kundenspezifischer Anforderungen im Umgang mit Prototypen ist neben der übergreifenden Umsetzung von Maßnahmen zum Schutz der Prototypen eine detaillierte Abstimmung zwischen dem Kunden und dem Auftragnehmer erforderlich.</t>
  </si>
  <si>
    <t xml:space="preserve">+ Für jeden relevanten Auftrag und die dazugehörigen Prototypen werden auftragsspezifische Anforderungen mit dem Kunden vereinbart und den zuständigen Mitarbeitern mitgeteilt. Die folgenden Aspekte werden berücksichtigt:
  - Sicherheitsklassifizierung und damit verbundene Sicherheitsmaßnahmen des jeweiligen Auftrags,
  - Vorgaben zur Tarnung, einschließlich Vorgaben für Änderungen an der Tarnung,
  - Vorgaben und Sicherheitskonzepte für den Einsatz von Prototypen auf Testgeländen,
  - Vorgaben für den Umgang mit Prototypen auf öffentlichen Straßen,
  - Vorgaben und Sicherheitskonzepte für Veranstaltungen mit Prototypen,
  - Vorgaben und Sicherheitskonzepte für Film- und Fotoaufnahmen mit Prototypen,
  - Vorgaben für den Transport der Prototypen (einschließlich logistischer Vorgaben),
  - Anforderungen an den Einsatz von Subunternehmern,
  - Vorgaben für den Umgang mit prototypenrelevanten Informationen auf tragbaren Speichermedien.
</t>
  </si>
  <si>
    <t xml:space="preserve">Durch Schulungen/Sensibilisierungsmaßnahmen zum Prototypenschutz müssen die Mitarbeiter die notwendigen Kenntnisse und Kompetenzen für sicherheitsbewusstes Verhalten im Umgang mit als schutzbedürftig klassifizierten Fahrzeugen, Komponenten und Bauteilen erwerben. </t>
  </si>
  <si>
    <t>+ Regelmäßige (mindestens jährliche) Schulung der Mitarbeiter zum Umgang mit Prototypen.
+ Schulung der Mitarbeiter und Projektbeteiligten zum Umgang mit Prototypen zu Beginn von Projekten.
+ Verpflichtende Teilnahme aller am Projekt beteiligten Mitarbeiter an den Schulungs- und Sensibilisierungsmaßnahmen.
+ Dokumentation der durchgeführten Schulungs- und Sensibilisierungsmaßnahmen.
+ Das Schulungskonzept zum Schutz von Prototypen ist integraler Bestandteil des allgemeinen Schulungskonzepts (siehe auch Kontrollfrage 2.1.3 Informationssicherheit).</t>
  </si>
  <si>
    <t>Inwieweit ist die Eignung der Mitarbeiter für die Arbeit in Prototypenbereichen gewährleistet?</t>
  </si>
  <si>
    <t>Kompetente, zuverlässige und vertrauenswürdige Mitarbeiter sind entscheidend für den Schutz von Prototypen im Unternehmen. Daher ist es wichtig, die Eignung potenzieller Mitarbeiter (z. B. Bewerber) in angemessenem Umfang zu prüfen.</t>
  </si>
  <si>
    <t>+ Sensible Arbeitsbereiche und Tätigkeiten sind ermittelt.
+ Die Anforderungen an die Mitarbeiter hinsichtlich ihrer Stellenprofile sind festgelegt und werden erfüllt.
+ Die Identität potenzieller Mitarbeiter wird überprüft (z. B. durch die Kontrolle von Ausweisdokumenten).</t>
  </si>
  <si>
    <t>+ Die persönliche Eignung potenzieller Mitarbeiter wird mithilfe einfacher Methoden (z. B. Vorstellungsgespräch) überprüft.</t>
  </si>
  <si>
    <t>+ Es bestehen Geheimhaltungsvereinbarungen zwischen Auftragnehmer und Auftraggeber (auf Unternehmensebene) sowie mit allen Mitarbeitern und Projektteilnehmern.
+ Länderspezifischen gesetzliche Bestimmungen zum Datenschutz sind einzuhalten.</t>
  </si>
  <si>
    <t>Die Geheimhaltungsvereinbarung für alle Mitarbeiter kann in einer entsprechenden Klausel im Arbeitsvertrag festgehalten werden. In diesem Fall ist eine zusätzliche Geheimhaltungsvereinbarung für Projektmitarbeiter nur für diejenigen erforderlich, die nicht unter die allgemein geltende Geheimhaltungsvereinbarung fallen oder für die gesonderte Kooperationsvereinbarungen bestehen.</t>
  </si>
  <si>
    <t>+ Freigabe durch den ursprünglichen Auftraggeber.
+ Es bestehen rechtswirksame Geheimhaltungsvereinbarungen zwischen dem Auftragnehmer und dem Subunternehmer (auf Organisationsebene) sowie mit allen Mitarbeitern und Projektbeteiligten.
+ Sicherstellung der Einhaltung der Sicherheitsanforderungen des eigentlichen Kunden (Nachweis wird eingeholt).</t>
  </si>
  <si>
    <t>Es ist ein Prozess zum Schutz vor unberechtigtem Zutritt in Sicherheitsbereiche definiert, in denen als schutzbedürftig klassifizierte Fahrzeuge, Komponenten oder Bauteile hergestellt, bearbeitet oder gelagert werden.</t>
  </si>
  <si>
    <t>+ Verantwortlichkeiten für die Zutrittsvergabe sind eindeutig geregelt und dokumentiert.
+ Ein Prozess bei Neuvergaben, Änderungen und Löschungen von Zutrittsberechtigungen ist vorhanden.
+ Verhaltensregeln bei Verlust/Diebstahl von Schließmitteln sind festgelegt und den Mitarbeitern bekannt.
+ Es gibt ein Verfahren, um verlorene oder gestohlene Zugangskontrollmittel (z. B. elektronische Ausweise deaktivieren, mechanische Schlösser austauschen usw.) so schnell wie möglich zu deaktivieren.</t>
  </si>
  <si>
    <t>Inwieweit gibt es Regelungen für das Besuchermanagement (einschließlich der Registrierung und Begleitung von Besuchern)?</t>
  </si>
  <si>
    <t>8.1.9</t>
  </si>
  <si>
    <t>In Sicherheitsbereichen zur Herstellung, Verarbeitung oder Lagerung schutzbedürftiger Fahrzeuge und Komponenten existieren verbindliche Vorgaben zum Mitführen und Nutzen mobiler Bild- und Tonaufzeichnungsgeräte. Die unbefugte Erstellung sowie Weitergabe von Aufnahmen wird verhindert.</t>
  </si>
  <si>
    <t>+ Es existieren Vorschriften für das Mitführen (z. B. mit/ohne Versiegelung usw.).
+ Es existieren Vorschriften für die Nutzung (z. B. Telefonieren, Fotografieren, Verwendung von QR-Codes usw.).</t>
  </si>
  <si>
    <t>8.1.10</t>
  </si>
  <si>
    <t>Regelungen zur Bildaufzeichnung von als schutzbedürftig klassifizierten Fahrzeugen, Komponenten oder Bauteilen sind festgelegt, um eine unberechtigte Erstellung oder Weitergabe von derartigem Bildmaterial zu verhindern.</t>
  </si>
  <si>
    <t>+ In Bereichen, in denen sich Fahrzeuge, Komponenten oder Teile befinden, die als schutzbedürftig eingestuft sind, gilt ein generelles Verbot der Bildaufzeichnung.
+ Freigabe durch den ursprünglichen Auftraggeber für Bildaufzeichnungen von Fahrzeugen, Komponenten oder Teilen, die als schutzbedürftig eingestuft sind.
+ Ein Genehmigungsverfahren für Bildaufzeichnungen ist etabliert.
+ Es liegt eine eindeutige Dokumentation der durchgeführten Aufzeichnungen vor (Angaben zu: wer, wann, was, wo, womit).
+ Bei Bildaufnahmen von Fahrzeugen, Komponenten oder Teilen, die als schutzbedürftig eingestuft sind, wird die Einstufung des Bildmaterials durch den Auftraggeber festgelegt.
+ Sichere Speicherung des Bildmaterials.
+ Sichere Löschung/Entsorgung von nicht mehr benötigtem Bildmaterial.
+ Gesicherte Übertragung/Versendung des Bildmaterials ausschließlich an autorisierte Empfänger.</t>
  </si>
  <si>
    <t>Die Freigabe könnte dirket oder durch eine vertragliche Vereinbarung erfolgen.</t>
  </si>
  <si>
    <t>8.1.11</t>
  </si>
  <si>
    <t>Inwieweit sind die Anforderungen zum Umgang mit Sicherheitsvorfällen geregelt?</t>
  </si>
  <si>
    <t>Trotz implementierter Sicherheitsmaßnahmen können Vorfälle eintreten, die den kontinuierlichen Schutz von Fahrzeugen, Komponenten und Teilen, die als schutzbedürftig eingestuft sind, unterbrechen oder gefährden könnten. In diesem Fall ist kompetentes und rasches Handeln erforderlich, um den entstandenen Schaden zu minimieren und rechtzeitig geeignete Maßnahmen zu ergreifen.</t>
  </si>
  <si>
    <t xml:space="preserve">+ Für jeden relevanten Auftrag und dazugehörige Prototypen sind Vorgehensweisen zum Umgang mit Vorfällen mit dem Auftraggeber abgestimmt und den relevanten handelnden Mitarbeitern bekannt. 
  - Verletzung der Geheimhaltungspflicht,
  - Einbruch,
  - Diebstahl,
  - Betriebsstörungen,
  - Unfälle,
  - Brand,
  - Unregelmäßigkeiten beim Transport,
  - Umgang mit Behörden und Strafverfolgungsbeamten,
  - Beschädigung der Tarnung.
+ Der Umgang mit Vorfällen im Zusammenhang mit Prototypen ist,  soweit relevant, auch über die Auftragsdauer hinaus geregelt.
+ Allgemeine und kundenspezifische Meldepflichten sowie Meldewege werden bekannt gemacht (intern und beim Kunden).
</t>
  </si>
  <si>
    <t>8.1.12</t>
  </si>
  <si>
    <t>Ein kontinuierlicher Schutz von Fahrzeugen, Komponenten und Teilen, die als schutzbedürftig eingestuft sind, kann nur gewährleistet werden, wenn ihr Standort und die derzeit für ihre Bearbeitung zuständige Abteilung jederzeit rückverfolgt werden können.</t>
  </si>
  <si>
    <t>+ Es muss ein Verfahren bzw. ein Konzept für die Dokumentation von Fahrzeugen, Komponenten und Teilen geben, die als schutzbedürftig eingestuft sind.
+ Alle Fahrzeuge, Komponenten und Teile, die als schutzbedürftig eingestuft sind, müssen dokumentiert werden, und Änderungen müssen nachvollziehbar sein.
+ Die Dokumentation muss regelmäßig aktualisiert werden.</t>
  </si>
  <si>
    <t>8.1.13</t>
  </si>
  <si>
    <t>Inwieweit ist sichergestellt, dass Fahrzeuge, Komponenten, Teile und relevante Werkzeuge, die als schutzbedürftig eingestuft wurden und nicht mehr benötigt werden, gemäß den Vorgaben des Kunden entsorgt, recycelt oder zurückgegeben werden?</t>
  </si>
  <si>
    <t>Für jedes Unternehmen ist es wichtig, dass Fahrzeuge, Komponenten und Teile, die als schutzbedürftig eingestuft sind, nach Ablauf ihrer Nutzungsphase gemäß einem festgelegten Verfahren entsorgt, recycelt oder zurückgegeben werden. Damit soll verhindert werden, dass sie in unbefugte Hände gelangen oder als „normaler Abfall“ entsorgt werden.</t>
  </si>
  <si>
    <t>+ Es gibt ein Konzept für den Umgang mit als die als schutzbedürftig eingestuften  Fahrzeugen, Komponenten und Bauteilen sowie den entsprechenden Werkzeugen, die nach Ablauf ihrer Nutzungsphase geschützt werden müssen. Die folgenden Aspekte werden berücksichtigt:
  - Die Vorgaben für die Entsorgung, das Recycling oder die Rückgabe werden vom jeweiligen Kunden eingeholt,
  - Unterweisung der betroffenen Mitarbeiter über die Anforderungen.</t>
  </si>
  <si>
    <t>+ Nachweise für die Einhaltung der Vorgaben sind vorhanden.</t>
  </si>
  <si>
    <t xml:space="preserve">Spezifikation zu relevanten Werkzeugen. 
Relevante Werkzeuge sind Werkzeuge die speziell zur Herstellung von Prototypenteilen produziert und genutzt werden. Diese Werkzeuge enthalten schützenswerte Informationen zu Prototypen die Design- oder Bauteilrelevant sind. </t>
  </si>
  <si>
    <t>Die erforderlichen Maßnahmen zum Prototypenschutz sind auf Liegenschaften und in Einrichtungen von Lieferanten, Entwicklungspartnern und Dienstleistern anzuwenden und umzusetzen. Ein Sicherheitskonzept ist vom jeweiligen Betreiber zu erstellen. Die Umsetzung und Einhaltung der im Sicherheitskonzept definierten Maßnahmen zur physischen und umgebungsbezogenen Sicherheit sind vom verantwortlichen Betreiber sicherzustellen.</t>
  </si>
  <si>
    <t>+ Ein Sicherheitskonzept ist etabliert. Die folgenden Aspekte werden berücksichtigt:
 - Stabilität der Außenhaut,
 - Sicht- und Einblickschutz,
 - Schutz vor unbefugtem Betreten und Kontrolle des Zugangs,
 - Einbruch-Überwachung,
 - dokumentiertes Besuchermanagement,
 - Mandantentrennung.</t>
  </si>
  <si>
    <t>Der unberechtigte Zutritt zu den geschützten Objekten der Liegenschaften, in denen als schutzbedürftig klassifizierte Fahrzeuge, Komponenten oder Bauteile hergestellt, bearbeitet oder gelagert werden, muss verhindert werden.</t>
  </si>
  <si>
    <t xml:space="preserve">+ Der unberechtigte Zutritt zu Liegenschaften ist nicht möglich.
+ Die Summe der Maßnahmen muss geeignet sein, um den unberechtigten Zutritt zu den geschützten Objekten der Liegenschaft zu verhindern.  </t>
  </si>
  <si>
    <t>+ Es sind geeignete Maßnahmen getroffen worden, wie beispielsweise bauliche Maßnahmen (z. B. Zaunsysteme, Mauern, Etagenanzahl, …), technische Maßnahmen (z. B. Erkennungssysteme, Alarmanlagen, technische Zugangssysteme, …) oder natürliche Barrieren (z. B. Vegetation, …).</t>
  </si>
  <si>
    <t>Inwieweit ist die Außenhülle der geschützten Objekte bzw. Sicherheitsbereiche so konstruiert, dass das Entfernen oder Öffnen von Bauteilen der Außenhülle mit handelsüblichen Werkzeugen verhindert wird?</t>
  </si>
  <si>
    <t>Der unberechtigte Zutritt in Objekte/ Sicherheitsbereiche, in denen als schutzbedürftig klassifizierte Fahrzeuge, Komponenten oder Bauteile hergestellt, bearbeitet oder gelagert werden, ist zu verhindern.</t>
  </si>
  <si>
    <t xml:space="preserve">+ Der unberechtigte Zutritt in Objekte/ Sicherheitsbereiche ist nicht möglich.
+ Leicht zugängliche Fenster, Türen und andere Bauteile sind in Bezug auf Einbruchschutz so ausgelegt, dass mit einfachen Werkzeugen wie Schraubendrehern und Zangen ein Eindringen über einen Mindestzeitraum von drei Minuten verhindert wird. </t>
  </si>
  <si>
    <t>+ Massive Bauweise (z. B. Mauerwerk, Beton, Stahlbeton oder Spannbeton). Ist die Außenhülle nicht massiv, müssen Maßnahmen zur Risikominderung getroffen werden, und es muss ein Nachweis über eine risikobasierte Entscheidung zur Beibehaltung einer nicht massiven Barriere vorliegen.</t>
  </si>
  <si>
    <t>DIN EN 1627 / RC2</t>
  </si>
  <si>
    <t>Bei Prototypenteilen muss es jederzeit möglich sein, den Einblick in die Teile zu verhindern. Die Arbeitsplätze müssen so gestaltet sein, dass sie von außen nicht einsehbar sind (Abdeckungen/Trennwände/Stoffvorhänge). Sichtschutzvorrichtungen müssen so gestaltet sein, dass sie von außen nicht leicht manipuliert werden können (z. B. sind Außenjalousien im Erdgeschoss nicht ausreichend, in höheren Stockwerken jedoch zulässig).
Bei kompletten Fahrzeugen oder Fahrzeugaufbauten muss die Sichtbarkeit dauerhaft verhindert werden.
Inhalte, die auf Monitoren, Projektoren usw. angezeigt werden, dürfen von außen nicht sichtbar sein.</t>
  </si>
  <si>
    <t>Es muss sichergestellt werden, dass alle Zugänge zu Sicherheitsbereichen, in denen als schutzbedürftig klassifizierte Fahrzeuge, Komponenten oder Bauteile hergestellt, bearbeitet oder gelagert werden, mit angemessenen, wirksamen Maßnahmen vor unbefugtem Zutritt geschützt werden.</t>
  </si>
  <si>
    <t xml:space="preserve">+ Mindestens eine der folgenden drei Anforderungen muss umgesetzt sein: Mechanische Sicherheitsschlösser mit dokumentierter Schlüsselvergabe oder elektronische Zugangssysteme mit dokumentierter Berechtigungsvergabe oder Personen-Zutrittskontrolle einschließlich einer Dokumentation der Ein- und Ausgangszeiten. 
</t>
  </si>
  <si>
    <t>DIN 18251 (locks) or DIN EN 12209</t>
  </si>
  <si>
    <t>Es muss sichergestellt werden, dass Räumlichkeiten, in denen als schutzbedürftig klassifizierte Fahrzeuge, Komponenten oder Bauteile hergestellt, bearbeitet oder gelagert werden, auf Einbruch überwacht werden.</t>
  </si>
  <si>
    <t>+ Es ist ein Einbruchmeldesystem vorhanden, dessen Alarmmeldungen an einen qualifizierten Sicherheitsdienst oder eine Leitstelle weitergeleitet werden (z. B. gemäß DIN 77200, VdS 3138), oder es erfolgt eine 24/7-Bewachung durch einen qualifizierten Sicherheitsdienst.
+ Alarmierungspläne sind verfügbar.
+ Eine zeitnahe Alarmverfolgung ist sichergestellt.</t>
  </si>
  <si>
    <t>DIN 77200, VdS 3138</t>
  </si>
  <si>
    <t>In der Regel muss innerhalb von höchstens zwanzig Minuten auf einen Alarm reagiert werden.</t>
  </si>
  <si>
    <t>+ Es erfolgt eine räumliche Trennung durch personelle, organisatorische oder technische Maßnahmen. Die folgenden Aspekte werden berücksichtigt:
  - Kundenbezogene Informationswerte,
  - Projektebezogene Informationswerte,
  - Ist keine Trennung gegeben, ist eine explizite Genehmigung durch den Kunden erforderlich.</t>
  </si>
  <si>
    <t>6.1.3</t>
  </si>
  <si>
    <t>Vorschriften</t>
  </si>
  <si>
    <t>Auftragsspezifische Anforderungen und Spezifikationen</t>
  </si>
  <si>
    <t>Qualifikationen</t>
  </si>
  <si>
    <t>Geheimhaltungspflichten</t>
  </si>
  <si>
    <t>Subunternehmer</t>
  </si>
  <si>
    <t>Sicherheitsbereiche</t>
  </si>
  <si>
    <t>Vorschriften für mobile Video- und Fotoaufnahmen</t>
  </si>
  <si>
    <t>Bildvorschriften</t>
  </si>
  <si>
    <t>Sichere Entsorgung</t>
  </si>
  <si>
    <t>Perimetersicherheit</t>
  </si>
  <si>
    <t>Stabilität der Außenhülle</t>
  </si>
  <si>
    <t>Sichtschutz</t>
  </si>
  <si>
    <t>Schutz vor unbefugtem Zutritt und Zugangskontrolle</t>
  </si>
  <si>
    <t>Einbruchüberwachung</t>
  </si>
  <si>
    <t>Trennung vor Ort</t>
  </si>
  <si>
    <t>8.1.</t>
  </si>
  <si>
    <t>8.2.</t>
  </si>
  <si>
    <t>+ Die Anforderungen an die Informationssicherheit wurden festgelegt, dokumentiert und an die Ziele der Organisation angepasst.
+ Es gibt eine Richtlinie, die von der Geschäftsleitung der Organisation genehmigt wurde.
+ Die Richtlinie enthält Ziele und beschreibt die Bedeutung der Informationssicherheit innerhalb der Organisation.
+ Die Richtlinien werden den Mitarbeitern in geeigneter Form (z. B. über das Intranet) zur Verfügung gestellt.
+ Mitarbeiter und externe Geschäftspartner werden über alle für sie relevanten Änderungen informiert.</t>
  </si>
  <si>
    <t>+ Die Anforderungen an die Informationssicherheit auf der Grundlage der Organisationsstrategie, Gesetzen und Verträgen sind in der Richtlinie berücksichtigt.
+ Die Richtlinie weist auf Konsequenzen bei Nichtbeachtung hin.
+ Weitere relevante Sicherheitsrichtlinien sind erstellt.
+ Eine regelmäßige Prüfung und, falls notwendig, Überarbeitung der Richtlinien sind etabliert.</t>
  </si>
  <si>
    <t>+ Richtlinien werden im gesamten Assessment Scope veröffentlicht und umgesetzt.</t>
  </si>
  <si>
    <t xml:space="preserve">+ Der Geltungsbereich (Scope) des ISMS (die vom ISMS gemanagte Organisation) ist festgelegt. 
+ Die Anforderungen der Organisation an das ISMS sind ermittelt. 
+ Die Organisationsleitung hat das ISMS beauftragt und freigegeben. 
+ Das ISMS stellt der Organisationsleitung geeignete Kontroll- und Steuerungsmittel zur Verfügung (z. B. Management-Review). 
+ Anwendbare Kontrollen wurden ermittelt (z. B. ISO 27001 Statement of Applicability, ausgefüllter VDA ISA Katalog). 
+ Die Wirksamkeit des ISMS wird regelmäßig durch das Management überprüft. </t>
  </si>
  <si>
    <t>+ Das Managementsystem ist von einer Stelle genehmigt, die über die erforderliche Befugnis für den gesamten Bewertungsumfang (d. h. alle Standorte innerhalb des Assessment Scopes) verfügt.</t>
  </si>
  <si>
    <t>ISO 27001:2022: 4, 9.3
------
NIST CSF 2.0: GV.OC-01, GV.OC-02, GV.OV-01, GV.OV-02, GV.OV-03, GV.RM-01, ID.IM-01, ID.IM-03, ID.IM-04</t>
  </si>
  <si>
    <t>+ Die Zuständigkeiten für die Informationssicherheit innerhalb der Organisation sind definiert, dokumentiert und zugewiesen.
+ Die zuständigen Mitarbeiter sind benannt, qualifiziert und für ihre Aufgaben befugt.
+ Die erforderlichen Ressourcen stehen zur Verfügung.
+ Die Ansprechpartner sind innerhalb der Organisation und bei den relevanten Geschäftspartnern bekannt.</t>
  </si>
  <si>
    <t>+ Es liegt eine Definition und Dokumentation einer angemessenen Informationssicherheitsstruktur innerhalb der Organisation vor.
+ Sicherheitsrelevante Rollen, die nicht Teil des ISMS sind und für die Informationssicherheit von Bedeutung sind, werden berücksichtigt.</t>
  </si>
  <si>
    <t>+ Es sollte eine angemessene organisatorische Trennung der Zuständigkeiten etabliert sein, um Interessenkonflikte zu vermeiden (Funktionstrennung). (C, I, A)</t>
  </si>
  <si>
    <t>+ Es gibt eine benannte Person, die die Gesamtverantwortung für das Managementsystem trägt und erreichbar ist.</t>
  </si>
  <si>
    <t xml:space="preserve">ISO 27001:2022: A.5.2, A.5.3
------
ISA/IEC 62443-2-1: 6.2.3, 6.2.5
------
NIST CSF 2.0: GV.RR-02, GV.RR-03
</t>
  </si>
  <si>
    <t>Basisinformation:
„Weitere relevante Sicherheitsrollen“ bezeichnet alle sicherheitsrelevanten Rollen, die nicht Teil des ISMS sind aber für die Informationssicherheit relevant sind.</t>
  </si>
  <si>
    <t>Inwieweit werden Anforderungen an die Informationssicherheit in Projekten berücksichtigt?</t>
  </si>
  <si>
    <t xml:space="preserve">Bei der Projektumsetzung ist es wichtig, die Anforderungen an die Informationssicherheit zu berücksichtigen. Dies gilt für alle Projekte innerhalb der Organisation, unabhängig von ihrer Art. Durch eine geeignete Verankerung des Informationssicherheitsprozesses in den Projektmanagementverfahren der Organisation wird sichergestellt, dass keine Anforderungen übersehen werden.
</t>
  </si>
  <si>
    <t xml:space="preserve">+ Die Vorgehensweise und Kriterien zur Klassifizierung von Projekten sind dokumentiert.
+ In einer frühen Phase des Projektes wird eine Risikobewertung auf Basis der definierten Vorgehensweise durchgeführt und bei Änderungen des Projektes wiederholt.
+ Für identifizierte Informationssicherheitsrisiken werden Maßnahmen abgeleitet und im Projekt berücksichtigt.
</t>
  </si>
  <si>
    <t>+ Abgeleitete Maßnahmen werden im Verlauf des Projektes regelmäßig überprüft und bei Änderungen der Bewertungskriterien neu bewertet. (C, I, A)</t>
  </si>
  <si>
    <t>ISO 27001:2022: A.5.8
------
NIST CSF 2.0: GV.OC-04</t>
  </si>
  <si>
    <t>BSI-Standard 200-2:
4.1, 4.6, 4.8
------
NIST SP800-53r5:
PT-1, PL-2, PM-11</t>
  </si>
  <si>
    <t>Projekte lassen sich wie folgt klassifizieren:
- CIAA (Vertraulichkeit, Integrität, Verfügbarkeit, Authentizität)
- CIA (Vertraulichkeit, Integrität, Verfügbarkeit)</t>
  </si>
  <si>
    <t xml:space="preserve">Für jede Organisation ist es wichtig zu wissen, welche Informationen kritisch für das Geschäft sind (z. B. Geschäftsgeheimisse, kritische Geschäftsprozesse, Know-How, Patente). 
Diese werden als Informationswerte bezeichnet. 
Um diese Informationen nachhaltig zu schützen ist es wesentlich, über ein adäquates Verzeichnis von Informationswerten und dazugehörigen unterstützenden Werten (Supporting Assets) (z. B. IT-Systeme, Services/IT-Dienste, Mitarbeiter) zu verfügen.
</t>
  </si>
  <si>
    <t>+ Informationswerte und andere Assets, deren Sicherheit für die Organisation relevant ist, sind identifiziert und erfasst
+  Die unterstützenden Werte (Supporting Assets), die die Informationswerte verarbeiten, sind identifiziert und erfasst.</t>
  </si>
  <si>
    <t xml:space="preserve">ISO27001:2022: A.5.9
------
ISA/IEC 62443-2-1: 7.2.1
------
NIST CSF 2.0: ID.AM-01, ID.AM-07
</t>
  </si>
  <si>
    <t>Für jede Organisation ist es wichtig zu wissen, welche Informationen für sie von Wert sind (z. B. Geschäftsgeheimnisse, kritische Geschäftsprozesse, Know-how, Patente). Diese werden als Informationsvermögen (auch als Primärvermögen bezeichnet) bezeichnet. Der Wert von Informationen ergibt sich unter anderem aus dem wirtschaftlichen Nutzen oder der rechtlichen Notwendigkeit (z. B. durch Gesetze, Kundenverträge), die die Informationen in einer bestimmten Situation schaffen, sowie aus den Kosten, die dafür anfallen.
Darüber hinaus erstreckt sich die Notwendigkeit, diese Informationsressourcen zu schützen, auch auf damit verbundene Informationsträger (auch als sekundäre oder unterstützende Ressourcen bezeichnet) (z. B. IT-Systeme, Dienste/IT-Dienste, Mitarbeiter). (Siehe auch „Klassifizierung von Informationen“ in Kontrollmaßnahme 1.3.2).
Begründung:
Eine Bestandsaufnahme der Informationsressourcen und der daraus abgeleiteten Informationsträger stellt sicher, dass die Organisation einen Überblick über ihre Informationsressourcen hat und den Schutzbedarf hinsichtlich Vertraulichkeit, Integrität und Verfügbarkeit ermitteln kann.
Auf dieser Grundlage kann eine Organisation grundlegende Schutzmaßnahmen festlegen, um sich selbst und die Informationsressourcen bzw. -träger zu schützen.
Grundlegende Anforderungen:
Informationsressourcen, Informationsträger und Schutzanforderungen ändern sich regelmäßig (z. B. bei Änderungen in der Organisation, der IT-Landschaft oder den Prozessen). Eine Aufgabe der Organisation besteht darin, das Verzeichnis der identifizierten Informationsressourcen und Informationsträger auf dem neuesten Stand zu halten. Ein zentraler Prozess ist hilfreich, um eine vollständige
Einleitung:
Für jede Organisation ist es wichtig, die Informationen zu kennen, die einen Wert für sie darstellen (z. B. Geschäftsgeheimisse, kritische Geschäftsprozesse, Know-How, Patente). Diese werden als Informationswerte (auch primäre Assets) bezeichnet. Der Wert von Informationen ergibt sich unter anderem aus dem wirtschaftlichen Nutzen, welchen die Informationen in einer bestimmten Situation erbringen, oder aus der gesetzlichen Notwendigkeit (z. B. durch Gesetze, Kundenverträge), sowie aus den anfallenden Kosten. 
Darüber hinaus wird die Notwendigkeit, diese Informationswerte zu schützen, von Informationsträgern übernommen (auch als sekundäre Assets bezeichnet) (z. B. IT-Systeme, IT-Dienste, Mitarbeiter), die mit den Informationswerten verbunden sind. (Siehe auch Klassifizierung von Informationen in Maßnahme 1.3.2)
Begründung:
Ein Verzeichnis der Informationswerte und der abgeleiteten Informationsträger stellt sicher, dass die Organisation einen Überblick über ihre Informationswerte hat und den Schutzbedarf hinsichtlich Vertraulichkeit, Integrität und Verfügbarkeit ermitteln kann.
Auf dieser Grundlage kann eine Organisation grundlegende Schutzmaßnahmen festlegen, um sich selbst und die Informationswerte/-träger zu schützen.
Grundlegende Anforderungen:
Informationswerte, Informationsträger und Schutzanforderungen ändern sich regelmäßig (z. B. bei Änderungen der Organisation, der IT-Landschaft oder von Prozessen). Eine Aufgabe der Organisation besteht darin, identifizierte Informationswerte und Informationsträger auf dem aktuellen Stand zu halten. Ein zentraler Prozess ist hilfreich, um einen vollständigen Überblick über diese Informationswerte und -träger während des gesamten Lebenszyklus von der Erzeugung/Inbetriebnahme, über die Nutzung bis zur Vernichtung/Löschung zu erhalten. Übersichten über diese Informationswerte und Informationsträger sowie die Schutzanforderungen sind ein unterstützendes Instrument, um einen umfassenden Überblick zu erhalten und aufrechtzuerhalten.
Für eine umfassende Analyse dieser Informationswerte ist es hilfreich, die wesentlichen Geschäftsprozesse und die in diesem Prozess verarbeiteten Informationswerte zu betrachten, da die Schutzanforderungen auch vom Prozess abhängen. In einem weiteren Schritt sind weitere Informationen relevant, deren Verlust oder Offenlegung zu finanziellem Schaden führen oder sich rufschädigend auswirken würde (z. B. Patente, geschäftliche Unterlagen, Kundenkarteien, Kundenverträge, Personalakten usw.).
Assets, deren Sicherheit von Bedeutung ist, sind alle Assets, bei denen sich Informations- oder Cybersicherheitsbedrohungen maßgeblich auf die Organisation oder deren Geschäft auswirken. Dies schließt IT-Systeme, IT-Dienste, OT-Systeme, IOT-Geräte ein.</t>
  </si>
  <si>
    <t>Es ist nicht erforderlich, alle Informationswerte einzeln aufzuführen; stattdessen können Kategorien gebildet werden (z. B. Stammdaten der Mitarbeiter — verantwortliche Stelle: Personalabteilung).</t>
  </si>
  <si>
    <t>-  Welche Kernprozesse sind erforderlich, um die Aufgabe des Unternehmens auszuführen?
-  Welche sensiblen Informationen erhalten Sie von ihren Kunden?
-  Welche Informationen sind in Ihrem Unternehmen vorhanden, die schützenswert sind?
-  Wie wird der Prozess der Identifizierung, Erfassung und Aufrechterhaltung von Informationswerten durchgeführt?
-  Wie werden die Verantwortlichkeiten für Informationswerte bestimmt?
-  Wie wird der Umgang mit Informationswerten beschrieben?
-  Wie werden die Verantwortlichkeiten für die Bestimmung von Unternehmenswerten in der Organisation dokumentiert?
-  Welche Informationsverzeichnisse werden zur Dokumentation der Informationswerte verwendet?
-  Wie wird sichergestellt und wer sorgt dafür, dass die Verzeichnisse auf dem aktuellen Stand sind?
-  Wie wird überprüft, dass die Vorschriften auf dem aktuellen Stand sind?
-  Welche Nachweise (z. B. Auswirkungsanalysen usw.) stehen zur Verfügung? 
-  Wie werden die verwendeten primären und unterstützenden Informationswerte ermittelt, klassifiziert und dokumentiert?
-  Wie und wann werden die Verzeichnisse auf Vollständigkeit, Aktualität und Rückführbarkeit überprüft?
-  Wie werden die am wenigsten kritischen Informationswerte beurteilt und dokumentiert?</t>
  </si>
  <si>
    <t xml:space="preserve">Das Ziel einer Klassifizierung von Informationswerten ist die konsistente Ermittlung ihres Schutzbedarfs. 
Sobald eine Organisation den Wert einer Information und deren Schutzbedarf bestimmt hat, kann diese entsprechend der Schutzziele (Vertraulichkeit,
Integrität und Verfügbarkeit) klassifiziert werden.
Dies ermöglicht der Organisation die Umsetzung von angemessenen Schutzmaßnahmen.
</t>
  </si>
  <si>
    <t xml:space="preserve">+ Ein einheitliches Schema zur Klassifizierung von Informationswerten hinsichtlich des Schutzziels „Vertraulichkeit“ ist verfügbar.
+ Es wird eine Beurteilung der identifizierten Informationswerte entsprechend den definierten Kriterien vorgenommen und dem vorhandenen Klassifizierungsschema zugeordnet. 
+ Vorgaben für den Umgang mit Informationsträgern (z. B. Kennzeichnung, korrekte Handhabung, Transport, Speicherung, Rückgabe, Löschung/Entsorgung) in Abhängigkeit von der Klassifizierung der Informationswerte sind vorhanden und werden umgesetzt.
</t>
  </si>
  <si>
    <t xml:space="preserve">+ Die Schutzziele „Integrität“ und „Verfügbarkeit“ werden berücksichtigt.
</t>
  </si>
  <si>
    <t xml:space="preserve">ISO 27001:2022: A.5.10, A.5.12, A.5.13, A.8.10
------
ISA/IEC 62443-2-1: 10.2.1, 10.2.2, 13.3.4
------
NIST CSF 2.0: ID.AM-05, GV.OC-02, PR.PS-03, PR.DS-01, PR.DS-02, PR.DS-10
</t>
  </si>
  <si>
    <t xml:space="preserve">Die Nutzung externer IT-Dienste ohne angemessene Berücksichtigung der Informationssicherheit setzt eine Organisation dem Risiko von Cybervorfällen aus. 
Dies ist besonders häufig bei IT-Diensten der Fall, die online zu geringen Kosten oder kostenfrei verfügbar sind. Hierbei besteht das Risiko, dass der Nutzer bei der Beschaffung dieser IT-Dienste Freigabeprozesse umgeht. 
</t>
  </si>
  <si>
    <t>ISO 27001:2022: A.5.23
ISO 27017: 14.1.1
-----
NIST CSF 2.0: ID.RA-10, ID.AM-02, ID.AM-04, GV.SC-07, GV.SC-09, GV.SC-10, PR.PS-02, PR.PS-05</t>
  </si>
  <si>
    <t xml:space="preserve">Sicherheitsprobleme in der Software stellen ein Risiko für die Informationen eines Unternehmens dar. Deshalb sollten Unternehmen einen Überblick über Software haben, die ihre Mitarbeiter für die Informationsverarbeitung verwenden und diese angemessen verwalten. </t>
  </si>
  <si>
    <t xml:space="preserve">+ Die zu verwaltenden Software-Typen wie z. B. Firmware, Betriebssysteme, Anwendungen, Bibliotheken, Gerätetreiber sind ermittelt.
+ Repositorys der verwalteten Software sind vorhanden.
+ Die Software-Repositorys sind vor unbefugter Manipulation geschützt.
+ Die Freigabe der Software wird regelmäßig überprüft.
+ Software-Versionen und Patch-Levels sind bekannt.
</t>
  </si>
  <si>
    <t xml:space="preserve">+ Zusätzliche Anforderungen an die Software-Nutzung (z. B. Notwendigkeit der Steuerung oder Überwachung der Nutzung) sind festgelegt (falls zutreffend). (C, I, A) </t>
  </si>
  <si>
    <t xml:space="preserve">ISO 27001:2022: A.5.19
------
ISA/IEC 62443-2-1: 9.4.x
------
NIST CSF 2.0: ID.AM-02
</t>
  </si>
  <si>
    <t>NIST SP800-53r5:
CM-7(4), CM-10, CM-11, SC-18, SC-34, SC-49, SC-50, SI-16</t>
  </si>
  <si>
    <t>Ziel des Informationssicherheits-Risikomanagements ist das rechtzeitige Erkennen, Bewerten und Behandeln von Risiken zur Erreichung der Schutzziele der Informationssicherheit. Es befähigt damit die Organisation, angemessene Maßnahmen zum Schutz ihrer Informationswerte unter Abwägung der damit verbundenen Chancen und Risiken zu etablieren. Es wird empfohlen, das Informationssicherheits-Risikomanagement einer Organisation so einfach wie möglich zu gestalten, um es effektiv und effizient betreiben zu können.</t>
  </si>
  <si>
    <t xml:space="preserve">+ Risikobewertungen werden sowohl in regelmäßigen Abständen als auch als Reaktion auf Ereignisse durchgeführt.
+ Informationssicherheitsrisiken werden angemessen (z. B. hinsichtlich Eintrittswahrscheinlichkeit und potenziellem Schaden) bewertet.
+ Informationssicherheitsrisiken sind dokumentiert.
+ Jedem Informationssicherheitsrisiko ist ein Verantwortlicher (Risikoeigner) zugeordnet. Dieser ist für die Bewertung und Behandlung der Informationssicherheitsrisiken verantwortlich.
</t>
  </si>
  <si>
    <t>+ Es ist ein Verfahren vorhanden, das festlegt, wie Sicherheitsrisiken innerhalb der Organisation zu identifizieren, bewerten und behandeln sind.
+ Kriterien für die Bewertung und Behandlung von Sicherheitsrisiken sind vorhanden.
+ Maßnahmen für den Umgang mit Sicherheitsrisiken und die dafür Verantwortlichen sind festgelegt und dokumentiert. Es wird nach einem Maßnahmenplan oder einer Übersicht über den Umsetzungsstatus der Maßnahmen vorgegangen.
+ Bei Änderungen des Umfelds (z. B. Organisationsstruktur, Standort, Änderungen von Regelwerken) erfolgt eine zeitnahe Neubewertung.</t>
  </si>
  <si>
    <t xml:space="preserve">ISO 27001:2022: 6.1, 6.2, 8.2, 8.3
------
ISA/IEC 62443-2-1: 6.3.1
------
NIST CSF 2.0: GV.RM-01, GV.RM-02, GV.RM-03, GV.RM-04, GV.RM-06, ID.RA-03, ID.RA-04, ID.RA-05, ID.RA-06
</t>
  </si>
  <si>
    <t>Assessments</t>
  </si>
  <si>
    <t>Es reicht nicht aus, lediglich Anforderungen an die Informationssicherheit zu definieren sowie Richtlinien zu erstellen und zu veröffentlichen. Es ist wichtig, regelmäßig deren Wirksamkeit zu überprüfen.</t>
  </si>
  <si>
    <t xml:space="preserve">+ Die Einhaltung von Richtlinien wird organisationsweit überprüft.
+ Prüfungen von Richtlinien und Verfahren der Informationssicherheit werden in regelmäßigen Abständen durchgeführt.
+ Korrekturmaßnahmen für mögliche Nicht-Konformitäten (Abweichungen) werden eingeleitet und verfolgt.
+ Die Einhaltung von Anforderungen der Informationssicherheit (z. B. technische Vorgaben) werden in regelmäßigen Abständen überprüft.
+ Die Ergebnisse der durchgeführten Überprüfungen werden aufgezeichnet und aufbewahrt.
</t>
  </si>
  <si>
    <t>+ Interne Kontrollen werden für alle Einheiten innerhalb des Assessment Scopes umgesetzt. 
+ Die Umsetzung aller anwendbaren Sicherheitsanforderungen und Kontrollziele ist eingeschlossen.
+ Für das Informationssicherheits-Audit sind entsprechend qualifizierte Verantwortliche und angemessene Ressourcen definiert.
+ Ein detailliertes internes Auditprogramm inklusive Zeitplan ist etabliert und wird fortlaufend umgesetzt. 
Die folgenden Aspekte werden berücksichtigt:
  - Der gesamte Scope ist abgedeckt
  - Interne Audits werden regelmäßig durchgeführt
  - Die Ergebnisse interner Audits werden innerhalb der Strukturen des ISMS nachverfolgt.</t>
  </si>
  <si>
    <t xml:space="preserve">ISO 27001:2022: 9.2
ISO 27001:2022: A.5.36
------
ISA/IEC 62443-2-1: 6.3.4
------
NIST CSF 2.0: ID.RA-07, ID.IM-01
</t>
  </si>
  <si>
    <t>Die Wirksamkeit des ISMS nur aus interner Sicht zu beurteilen, ist nicht ausreichend. Es ist wichtig, in regelmäßigen Abständen und bei wesentlichen Änderungen eine unabhängige und damit objektive Bewertung einzuholen.</t>
  </si>
  <si>
    <t xml:space="preserve">+ Prüfungen der Informationssicherheit werden von einer unabhängigen und sachkundigen Stelle in regelmäßigen Abständen und bei wesentlichen Änderungen durchgeführt.
+ Korrekturmaßnahmen für mögliche Abweichungen werden eingeleitet und verfolgt.
</t>
  </si>
  <si>
    <t>+ Bei wesentlichen Änderungen werden Audits von einer unabhängigen und angemessen qualifizierten Instanz durchgeführt (d. h. organisationsfremde Instanzen oder spezielle interne Abteilungen, die objektiv, sachkundig und frei von ungebührlicher Einflussnahme (unabhängig) sind)
+ Feststellungen und die Umsetzung von Korrekturmaßnahmen werden von der unabhängigen Instanz nachverfolgt.</t>
  </si>
  <si>
    <t>ISO 27001:2022: A.5.35
------
ISA/IEC 62443-2-1: 6.3.4</t>
  </si>
  <si>
    <t>ISO 19011</t>
  </si>
  <si>
    <t xml:space="preserve">Jeder muss wissen, was ein potenziell sicherheitsrelevantes Ereignis oder Beobachtung ist, denn diese können von jedem erkannt werden. Falls ein solches Ereignis erkannt wird, muss dieses gemeldet werden, damit Sicherheitsexperten entscheiden, wie sie darauf reagieren sollen. 
</t>
  </si>
  <si>
    <t>ISO 27001:2022: A.5.24, A.6.8
------
ISA/IEC 62443-2-1: 6.2.6, 12.2.1, 12.2.2, 12.2.3
------
NIST CSF 2.0: GV.RM-05, DE.CM-06</t>
  </si>
  <si>
    <t>Inwieweit werden gemeldete Sicherheitsereignisse verwaltet?</t>
  </si>
  <si>
    <t>Sobald Sicherheitsereignisse gemeldet wurden, ist es von entscheidender Bedeutung, dass der Umgang mit den Ereignissen gesteuert wird. Dies bedeutet sicherzustellen, dass die Art und Kritikalität des gemeldeten Ereignisses sowie die verantwortlichen Personen schnell identifiziert werden, um sicherzustellen, dass zeitkritische Aspekte rechtzeitig behandelt werden. Sobald die Identifizierung erfolgt ist, muss sichergestellt werden, dass die verantwortlichen Personen Kenntnis von dem Ereignis erhalten und dieses in einem angemessenen zeitlichen Rahmen behandeln. Falls das Ereignis mehrere verschiedene Personen betrifft oder das Management ebenfalls einbezogen ist, ist darüber hinaus eine koordinierende Kommunikation ein wichtiger Teil des Ereignismanagements. Falls schließlich externe (vertragliche oder regulatorische) Meldepflichten bestehen, ist es wichtig sicherzustellen, dass diese ebenfalls auf professionelle Weise erfüllt werden.</t>
  </si>
  <si>
    <t xml:space="preserve">+ Gemeldete Ereignisse werden unverzüglich bearbeitet.
+ Eine angemessene Reaktion auf gemeldete Sicherheitsereignisse ist sichergestellt.
+ Diesbezüglich gewonnene Erfahrungen werden in die kontinuierliche Verbesserung einbezogen.
</t>
  </si>
  <si>
    <t xml:space="preserve">+ Während der Bearbeitung werden gemeldete Ereignisse kategorisiert (z. B. nach der Verantwortung in Personal, physische- und Cybersicherheit betreffende Ereignisse), qualifiziert (z. B. nicht sicherheitsrelevant, Beobachtung, vorgeschlagene Sicherheitsverbesserung, Sicherheitsschwachstelle, Sicherheitsvorfall) und priorisiert (z. B. niedriger, mittlerer, hoher, kritischer Schweregrad).
+ Verantwortlichkeiten für den Umgang mit Ereignissen werden anhand ihrer Kategorie definiert und zugewiesen. Die folgenden Aspekte werden berücksichtigt:
  - Koordinierung von Vorfällen und Schwachstellen über mehrere Kategorien
  - Qualifikation und Ressourcen
  - Kommunikationsmethoden je nach Art und Priorität
(z. B. nicht zeitkritische Kommunikation, zeitkritische Kommunikation, Notfallkommunikation)
  - Abwesenheitsmanagement
+ Es existiert eine Strategie zur Meldung potenziell strafrechtlicher Aspekte von Sicherheitsvorfällen an die zuständigen Behörden, sofern dies notwendig oder angemessen ist. (C, I, A).
</t>
  </si>
  <si>
    <t xml:space="preserve">+ Der Umgang mit Ereignissen unterschiedlicher Kategorien und verschiedener Prioritäten wird regelmäßig geprüft. (A)
  - Übung oder Simulation von selten vorkommenden Kategorien und Prioritäten,
  - Übungen oder Simulationen beinhalten Eskalationsmechanismen.
</t>
  </si>
  <si>
    <t xml:space="preserve">ISO 27001:2022: A.5.24-27
------
ISA/IEC 62443-2-1: 12.2.7, 12.2.8
------
NIST CSF 2.0: RS.MA-02, RS.MA-03, RS.MA-04, GV.SC-08, ID.IM-02, ID.IM-04, RS.MA-01, RS.MA-05, RS.CO-02, RS.CO-03, RS.MI-01, RS.MI-02, RC.RP-01, RC.RP-02, RC.RP-04, RC.RP-05, RC.RP-06, RC.CO-03, RC.CO-04
</t>
  </si>
  <si>
    <t xml:space="preserve">+ Es ist eine geeignete Planung für die Reaktion auf Krisensituationen und zur Bewältigung von Krisen vorhanden und die notwendigen Ressourcen stehen zur Verfügung.
+ Verantwortlichkeiten und Befugnisse für das Krisenmanagement in der Organisation sind definiert, dokumentiert und zugewiesen.
+ Die verantwortlichen Mitarbeiter sind definiert und für ihre Aufgabe qualifiziert.
</t>
  </si>
  <si>
    <t xml:space="preserve">+ Relevante unterschiedliche mögliche Krisenszenarien sind identifiziert. Die folgenden Aspekte werden berücksichtigt: (A)
  - Krisensituationen mit Nichtverfügbarkeit von Schlüsselpersonal (z. B. Gesundheitskrise, Entführung/Unfälle, die die Unternehmensleitung betreffen),
  - Krisensituationen mit Nichtverfügbarkeit wichtiger physischer Ressourcen (z. B. Brand oder Naturkatastrophen an bestimmten Standorten),
  - Krisensituationen mit Ausfall wichtiger Infrastruktur (z. B. Ausfall der Hauptkommunikationskanäle, vollständiger Ausfall der IT-Infrastruktur).
+ Notwendige Ressourcen und Informationen zur Bewältigung der Krise (z. B. Kommunikationsinfrastruktur, Verfügbarkeit notwendiger Informationen wie z. B. Kontaktinformationen und maßgebliche Risiken in verschiedenen Krisensituationen) sind identifiziert. Geeignete Maßnahmen zur Sicherstellung der Verfügbarkeit der Infrastruktur oder eine Ausweichplanung sowie Informationen, die verschiedene Krisenszenarien berücksichtigen, sind vorhanden. (A)
+ Es ist eine Kommunikationsstrategie für Krisensituationen vorhanden. Die folgenden Aspekte werden berücksichtigt: (A)
  - Mit wem zu kommunizieren ist (z. B. Gesellschafter, betroffene Geschäftspartner und Kunden, weitere Gesellschafter, die Öffentlichkeit
  - Wann zu kommunizieren ist,
  - Verantwortlichkeiten für die Kommunikation,
  - Autorisierung und Freigabe der Kommunikation,
  - Gesetzliche und regulatorische Einschränkungen der Kommunikation (z. B. aktienrechtliche Vorschriften),
  - Was zu kommunizieren ist (z. B. vorbereitete Vorlagen für Stellungnahmen, Kontaktinformationen und Bausteine für bestimmte Szenarien),
  - Kommunikationskanäle (z. B. Medienkanäle, soziale Medien),
  - Instrumente zur Überwachung der Kommunikation,
  - Anweisungen und Verfahren für Mitarbeiter (im Falle direkter Kommunikationsansätze wie z. B. dem direkten Kontakt von Mitarbeitern durch Geschäftspartner).
+ Die Effizienz, Durchführbarkeit und Angemessenheit der Krisenplanung wird regelmäßig evaluiert. (A)
+ Stichprobenartige Prüfungen der Krisenplanung werden durchgeführt (z. B. Simulation, Planspiele unter Beteiligung des Schlüsselpersonals) (A)
+ Es werden verschiedene relevante potenzielle Krisenszenarien identifiziert. Die folgenden Aspekte berücksichtigt: (A)
  - Krisensituationen, in denen Schlüsselpersonal ausfällt (z. B. Gesundheitskrise, Entführung / Unfälle, die die Führungsspitze der Organisation betreffen),
  - Krisensituationen, in denen wichtige physische Ressourcen nicht verfügbar sind (z. B. Brand oder Naturkatastrophen an bestimmten Standorten)
  - Krisensituationen mit Ausfall wichtiger Infrastruktur (z. B. Ausfall wichtiger Kommunikationskanäle).
</t>
  </si>
  <si>
    <t xml:space="preserve">+ Krisenübungen und -simulationen unter Einbeziehung aller relevanten Personen und Entscheidungsträger werden regelmäßig durchgeführt. (A) 
</t>
  </si>
  <si>
    <t xml:space="preserve">ISO 27001:2022: A.5.29
------
ISA/IEC 62443-2-1: 13.2.1
</t>
  </si>
  <si>
    <t>​Human Resources</t>
  </si>
  <si>
    <t>Kompetente, verlässliche und vertrauenswürdige Mitarbeiter sind ein Schlüssel für die Informationssicherheit in der Organisation. Daher ist es wichtig, die Eignung potenzieller Mitarbeiter (z. B. Bewerber) in einen angemessenen Maß zu überprüfen.</t>
  </si>
  <si>
    <t xml:space="preserve">+ Sensible Tätigkeitsbereiche und Stellen sind ermittelt.
+ Die Anforderungen an Mitarbeiter bezüglich ihres Stellenprofils sind ermittelt und erfüllt.
+ Die Identität von potenziellen Mitarbeitern wird überprüft (z. B. Prüfung von Ausweisdokumenten).
</t>
  </si>
  <si>
    <t xml:space="preserve">+ Die persönliche Eignung von potenziellen Mitarbeitern wird mit einfachen Verfahren überprüft (z. B. Einstellungsgespräch).
+ Es findet eine erweiterte Prüfung der Eignung abhängig vom jeweiligen Tätigkeitsbereich und der jeweiligen Stelle statt. (Z. B. Assessment-Center, psychologische Analyse, Prüfung von Referenzen, Zeugnissen und Diplomen, Einsichtnahme in Führungszeugnisse, Prüfung des beruflichen und privaten Hintergrunds).
</t>
  </si>
  <si>
    <t xml:space="preserve">ISO 27001:2022: A.6.1
------
ISA/IEC 62443-2-1: 6.2.2
------
NIST CSF 2.0: GV.RR-04 PR.AT-02
</t>
  </si>
  <si>
    <t xml:space="preserve">+ Es besteht eine Verpflichtung zur Geheimhaltung.
+ Es besteht eine Verpflichtung zur Einhaltung der Richtlinien zur Informationssicherheit.
</t>
  </si>
  <si>
    <t xml:space="preserve">+ Es besteht eine Verpflichtung zur Geheimhaltung über das Arbeitsverhältnis bzw. den Auftrag hinaus.
+ Informationssicherheit wird in den Arbeitsverträgen der Mitarbeiter berücksichtigt.
+ Eine Vorgehensweise bei Verstößen gegen die vorstehenden Verpflichtungen ist beschrieben.
</t>
  </si>
  <si>
    <t>ISO 27001:2022: A.6.2, A.6.5</t>
  </si>
  <si>
    <t>Wenn die Anforderungen und Risiken der Informationssicherheit bei den Mitarbeitern nicht bekannt sind, besteht das Risiko, dass sich Mitarbeiter falsch verhalten und damit der Organisation ein Schaden entsteht. Daher ist es wichtig, dass die Informationssicherheit verinnerlicht und als selbstverständlicher Bestandteil der Arbeit gelebt wird.</t>
  </si>
  <si>
    <t xml:space="preserve">+ Die Anforderungen an mobiles Arbeiten sind ermittelt und erfüllt. Die folgenden Aspekte werden berücksichtigt:
  - Verhalten in privaten Bereichen (z. B. Arbeiten im Home Office oder in einem dedizierten Büro einer Coworking Umgebung)  
  - Verhalten in öffentlichen Bereichen (z. B. während einer Reise, gemeinsames Büro in einer geteilten Coworking Umgebung)
  - Sicherer Umgang mit und Zugriff auf Informationen (sowohl elektronisch als auch in Papierform) unter Berücksichtigung des Schutzbedarfs und der vertraglichen Anforderungen in privaten und öffentlichen Bereichen 
  - Maßnahmen zum Schutz vor Diebstahl (z. B. in öffentlichen Bereichen)
  - Maßnahmen zum sicheren Zugang zu IT-Services der Organisation
</t>
  </si>
  <si>
    <t>ISO 27001:2022: A.6.7, A.8.1
------
ISA/IEC 62443-2-1: 8.4.2</t>
  </si>
  <si>
    <t xml:space="preserve">+ Ein Sicherheitszonenkonzept einschließlich der zugehörigen Schutzmaßnahmen basierend auf den Anforderungen an den Umgang mit Informationswerten ist vorhanden.​Die folgenden Aspekte werden berücksichtigt:
  - Physische Bedingungen (z. B. Gelände/Gebäude/Räume) werden in der Definition von Sicherheitszonen berücksichtigt,
  - Dies schließt auch Anlieferungs- und Versandbereiche mit ein.
+ Die definierten Schutzmaßnahmen sind umgesetzt.
+ Die Verhaltensregeln für Sicherheitszonen sind allen beteiligten Personen bekannt.
</t>
  </si>
  <si>
    <t xml:space="preserve">+ Verfahren zur Vergabe und zum Entzug von Zutrittsberechtigungen sind etabliert.
+ Richtlinien für das Besuchermanagement (einschließlich Registrierung und Begleitung von Besuchern) sind definiert.
+ Richtlinien für Einbringen und Nutzung von mobilen IT-Geräten und mobilen Datenträgern (z. B. Registrierung vor Mitnahme, Kennzeichnungspflichten) sind definiert und umgesetzt.
+ Netzwerk-/Infrastrukturkomponenten (eigene oder Kundennetzwerke) sind vor unbefugtem Zugang geschützt.
+ Externe Liegenschaften zur Lagerung und Verarbeitung von Informationswerten sind im Rahmen des Sicherheitszonenkonzeptes berücksichtigt (z. B. Lagerräume, Garagen, Werkstätten, Teststrecken, Datenverarbeitungszentren).
</t>
  </si>
  <si>
    <t xml:space="preserve">ISO 27001:2022: A.7.1 - A.7.6
------
ISA/IEC 62443-2-1: 6.4.1
------
NIST CSF 2.0: GV.OC-04, PR.AA-06, DE.CM-02, DE.CM-03
</t>
  </si>
  <si>
    <t>Superseded by 1.6.3, 5.2.8 and 5.2.9</t>
  </si>
  <si>
    <t>Inwieweit ist der Umgang mit unterstützenden Assets gemanagt?</t>
  </si>
  <si>
    <t xml:space="preserve">Während ihres Lebenszyklus (z. B. Nutzung, Entsorgung) sind unterstützende Werte (Supporting Assets) Risiken wie Verlust, Diebstahl oder unbefugter Einsichtnahme ausgesetzt.
</t>
  </si>
  <si>
    <t>+ Die Entsorgung von Informationsträgern erfolgt nach einer der einschlägigen Normen (z. B. ISO 21964, mindestens Sicherheitsstufe 4). (C)</t>
  </si>
  <si>
    <t xml:space="preserve">ISO 27001:2022: A.5.10, A.5.11
------
ISA/IEC 62443-2-1: 9.2.2
</t>
  </si>
  <si>
    <t>Mobile IT-Geräte (z. B. Notebooks, Tablets, Smartphones) und mobile Datenträger (z. B. SD-Cards, Festplatten) werden in der Regel nicht nur in den Räumlichkeiten einer Organisation verwendet, sondern auch mobil eingesetzt. Dies führt zu einem erhöhten Risiko in Bezug auf z. B. Verlust oder Diebstahl.</t>
  </si>
  <si>
    <t xml:space="preserve">+ Die Anforderungen an mobile IT-Geräte und mobile Datenträger sind ermittelt und erfüllt. Die folgenden Aspekte werden berücksichtigt:
  - Verschlüsselung,
  - Zugangsschutz (z. B. PIN, Passwort),
  - Kennzeichnung (auch unter Berücksichtigung von Anforderungen. zur Nutzung in Gegenwart von Kunden).
</t>
  </si>
  <si>
    <t xml:space="preserve">+ Registrierung der IT-Geräte.
</t>
  </si>
  <si>
    <t>+ Allgemeine Verschlüsselung von mobilen Datenträgern oder der darauf gespeicherten Informationswerte. Wenn dies technisch nicht durchführbar ist, werden Informationen durch ähnlich wirksame Maßnahmen geschützt. (C, I)</t>
  </si>
  <si>
    <t>ISO 27001:2022: A.6.7, A.7.10, A.8.1
------
ISA/IEC 62443-2-1: 9.2.2</t>
  </si>
  <si>
    <t>​Identity and Access Management</t>
  </si>
  <si>
    <t xml:space="preserve">Identity Management </t>
  </si>
  <si>
    <t>Um die Berechtigung sowohl für den physischen Zutritt als auch elektronischen Zugang zu überprüfen, werden oftmals Identifikationsmittel wie Schlüssel, Sichtausweise, weitere physische Zugriffsgeräte und auch kryptographische Tokens verwendet. Diese Schutzmerkmale sind nur dann verlässlich, wenn der Umgang mit solchen Identifikationsmitteln adäquat gehandhabt wird.</t>
  </si>
  <si>
    <t xml:space="preserve">+ Die Anforderungen an den Umgang mit Identifikationsmitteln über den gesamten Lebenszyklus sind ermittelt und erfüllt. Die folgenden Aspekte werden berücksichtigt:
  - Erstellung, Übergabe, Rückgabe und Vernichtung,
  - Gültigkeitszeiträume,
  - Rückverfolgbarkeit,
  - Umgang mit Verlust.
</t>
  </si>
  <si>
    <t>+ Ein Konzept zur Sperrung oder Ungültigmachung von Identifikationsmitteln bei Verlust ist erstellt und wird soweit möglich umgesetzt. (C, I, A)</t>
  </si>
  <si>
    <t>ISO 27001:2022: A.5.18
------
NIST CSF 2.0: PR.AA-01</t>
  </si>
  <si>
    <t>Nur sicher identifizierte (authentifizierte) Benutzer sollen Zugriff auf IT-Systeme erhalten. Zu diesem Zweck wird die Identität eines Benutzers durch geeignete Verfahren sicher festgestellt.</t>
  </si>
  <si>
    <t xml:space="preserve">+ Die Verfahren zur Benutzerauthentifizierung werden auf der Grundlage der geschäftsbezogenen und sicherheitsrelevanten Anforderungen festgelegt und umgesetzt.
+ Benutzer werden mindestens mittels starker Passwörter entsprechend dem aktuellen Stand der Technik authentifiziert.
+ Es werden höherwertige Verfahren zur Authentifizierung von privilegierten Benutzerkonten angewendet (z. B. Privilegiertes Zugangsmanagement, 2-Faktor-Authentifizierung).
</t>
  </si>
  <si>
    <t>+ Abhängig von der Risikobewertung werden die Authentifizierungsverfahren und die Zugriffskontrolle durch ergänzende Maßnahmen verstärkt (z. B. dauerhafte Zugriffsüberwachung hinsichtlich Unregelmäßigkeiten oder Einsatz einer starken Authentifizierung, automatische Abmeldung, Sperrung bei Inaktivität oder Schutz vor Brute-Force-Angriffen). (C, I, A)</t>
  </si>
  <si>
    <t xml:space="preserve">ISO 27001:2022: A.5.15, A.8.5
------
NIST CSF 2.0: PR.AA-02, PR.AA-03
</t>
  </si>
  <si>
    <t>-  Welche Verfahren zur Benutzerauthentifizierung werden in der Organisation verwendet?
-  Welche Kriterien wurden für die  Auswahl der Verfahren zur Benutzerauthentifizierung angewendet (Risikobewertung, Stand der Technik, geschäftliche Anforderungen und Sicherheitsanforderungen usw.)?
-  Welche Verfahren werden für die Authentifizierung von privilegierten Benutzerkonten angewendet?
-  Wie wird sichergestellt, dass der in der Organisation verwendete Passwort-Standard dem aktuellen Stand der Technik entspricht?
-  Wurden sensible Ressourcen identifiziert, und auf welche sensiblen Ressourcen und Systeme wird mittels 2-Faktor-Authentifizierung zugegriffen?
-  Wie wird sichergestellt, dass privilegierte Zugriffsrechte mittels höherwertiger Authentifizierungsverfahren beschränkt, kontrolliert und gesichert werden?
-  Wurden Informationen mit sehr hohem Schutzbedarf identifiziert und der damit verbundene Zugriff mit einem zweiten Faktor verwechselt?</t>
  </si>
  <si>
    <t>Inwieweit werden Benutzerkonten und Anmeldeinformationen sicher verwaltet und angewendet?</t>
  </si>
  <si>
    <t xml:space="preserve">+ Die Erstellung, Änderung und Löschung von Benutzerkonten wird durchgeführt.
+ Es werden eindeutige und personalisierte Benutzerkonten verwendet.
+ Die Nutzung von „Sammel-Konten“ ist geregelt (z. B. auf Fälle beschränkt, bei denen die Rückverfolgbarkeit von Aktionen verzichtbar ist).
+ Benutzerkonten werden unmittelbar nachdem der Benutzer aus der Organisation ausgeschieden ist oder diese verlassen hat (z. B. bei Beendigung des Arbeitsverhältnisses) gesperrt.
+ Benutzerkonten werden in regelmäßigen Abständen überprüft.
+ Es erfolgt eine sichere Zustellung der Anmeldeinformationen an den Benutzer.
+ Eine Richtlinie zum Umgang mit Anmeldeinformationen ist definiert und umgesetzt. Die folgenden Aspekte werden berücksichtigt:
  - Keine Weitergabe von Anmeldedaten, auch nicht an Personen in leitender Position, im Rahmen der geltenden Gesetze,
  - kein Notieren von Anmeldeinformationen oder unverschlüsselte Speicherung
  - sofortige Änderung der Anmeldeinformation bei Verdacht auf mögliche Kompromittierung
  - keine Verwendung von identischen Anmeldeinformationen für geschäftliche und nicht-geschäftliche Nutzung
  - Änderung von temporären oder Initial-Anmeldeinformationen nach dem 1. Login
  - Vorgaben für die Qualität von Anmeldeinformationen (z. B. Passwort-Länge, zu verwendende Zeichenarten).
</t>
  </si>
  <si>
    <t xml:space="preserve">+ Ein Basis-Benutzerprofil mit minimalen Zugriffsrechten und Funktionalitäten ist vorhanden und wird angewendet.
+ Herstellerseitig vorgegebene Standardkonten und -Passwörter werden deaktiviert (z. B. durch Sperrung oder Änderung des Passworts).
+ Die Einrichtung von Benutzerkonten erfolgt durch die verantwortliche Stelle oder wird durch diese autorisiert.
+ Die Einrichtung von Benutzerkonten unterliegt einem Genehmigungsprozess (4-Augen-Prinzip).
+ Benutzerkonten von Dienstleistern werden nach Abschluss von deren Aufgabe gesperrt.
+ Sperr- und Löschfristen für Benutzerkonten sind definiert.
+ Die Verwendung von Standard-Passworten wird technisch verhindert.
+ Beim Einsatz einer starken Authentifizierung wird das Medium (z. B. Faktor Besitz) sicher verwendet.
+ Es findet eine Überprüfung der Benutzerkonten in regelmäßigen Abständen statt. Dazu gehören auch Benutzerkonten in IT-Systemen von Kunden.
+ Die interaktive Anmeldung bei Dienstkonten (technischen Konten) wird technisch verhindert.
</t>
  </si>
  <si>
    <t xml:space="preserve">ISO 27001:2022: A.5.16, A.5.17, A.5.18, A.8.9
------
NIST CSF 2.0: PR.AA-04
</t>
  </si>
  <si>
    <t>-  Wie werden Benutzerkonten eingerichtet, geändert, gesperrt und gelöscht? Werden eindeutige und personalisierte Benutzerkonten verwendet?
-  Welche Sicherheitsmaßnahmen wurden bei der Nutzung von „Sammelkonten“ umgesetzt?
-  Werden Benutzerkonten in regelmäßigen Abständen überprüft? Können Sie die letzte Überprüfung zeigen?
-  Wie werden Benutzer-Zugangsdaten bereitgestellt?
-  Welche Regelungen wurden für den Umgang mit Anmeldeinformationen festgelegt und umgesetzt?
-  Welche Schulungen haben die Mitarbeiter bezüglich Umgang mit Zugangsdaten absolviert?
-  Welche Sicherheitsmaßnahmen haben Sie getroffen, um sicherzustellen dass Zugangsdaten nicht kompromittiert werden?
-  Welche Netzwerkfreigaben werden für die Einrichtung von Benutzerkonten genutzt?</t>
  </si>
  <si>
    <t xml:space="preserve">+ Die Anforderungen an das Management von Zugriffsrechten (Autorisierung) sind ermittelt und erfüllt. Die folgenden Aspekte werden berücksichtigt:
  - Verfahren zur Beantragung, Verifizierung und Genehmigung,
  - Anwendung des Minimal- („Need-to-know" / “Least-Privilege“)-Prinzips.
  - Zugriffsrechte werden widerrufen, wenn sie nicht mehr benötigt werden
+ Die erteilten Zugriffsrechte für normale und privilegierte Benutzerkonten sowie technische Konten werden in regelmäßigen Abständen auch in IT-Systemen von Kunden überprüft.
</t>
  </si>
  <si>
    <t xml:space="preserve">+ Berechtigungskonzepte für den Zugriff auf Informationen sind erstellt.
+ Berechtigungs-Rollen werden verwendet.
+ Die Vergabe von Rechten erfolgt bedarfsorientiert und entsprechend der Rolle und/oder dem Verantwortungsbereich. 
+ Normalen Benutzerkonten werden keine privilegierten Zugriffsrechte erteilt.
+ Die Zugriffsrechte eines Benutzers werden aktualisiert, sobald sich dessen Aufgabenbereich geändert hat (z. B. Wechsel in einen anderen Zuständigkeitsbereich).
</t>
  </si>
  <si>
    <t xml:space="preserve">+ Informationen werden auf Inhaltsebene (z. B. auf Dateiebene) in verschlüsselter Form gespeichert, um zu verhindern, dass Unbefugte Zugriff auf die Informationen erhalten (privilegierte Benutzer). Ist eine Verschlüsselung nicht möglich, sind die Informationen durch gleichwertige Maßnahmen zu schützen. (C)
+ Bestehende Zugriffsrechte werden in kürzeren Abständen regelmäßig überprüft (z. B. vierteljährlich) (C) 
</t>
  </si>
  <si>
    <t>IT-Sicherheit/ Cybersicherheit</t>
  </si>
  <si>
    <t>Beim Einsatz von kryptografischen Verfahren ist es wichtig, Risiken im Bereich Verfügbarkeit (verlorenes Schlüsselmaterial) wie auch Risiken durch falsch angewendete Verfahren im Bereich Integrität und Vertraulichkeit (schlechte Algorithmen/ Protokolle oder unzureichende Schlüsselstärken) zu berücksichtigen.</t>
  </si>
  <si>
    <t>+ Alle angewendeten kryptografischen Verfahren (z. B. Verschlüsselung, Signatur und Hash-Algorithmen, Protokolle) bieten die für das jeweilige Anwendungsgebiet notwendige Sicherheit entsprechend der anerkannten Industrienorm, soweit rechtlich möglich.</t>
  </si>
  <si>
    <t>+ Ein Konzept für den Einsatz von Kryptografie ist definiert und umgesetzt. Die folgenden Aspekte werden berücksichtigt:
  - Kryptografische Verfahren, 
  - Schlüsselstärken,
  - Verfahren für den vollständigen Lebenszyklus von kryptografischen Schlüsseln einschließlich Erzeugung, Speicherung, Archivierung, Abruf, Verteilung, Deaktivierung, Erneuerung und Löschung.</t>
  </si>
  <si>
    <t xml:space="preserve">+ Anforderungen an die Schlüsselhoheit (insbesondere bei organisationsfremder Verarbeitung) werden festgelegt und erfüllt. (C, I)
</t>
  </si>
  <si>
    <t>ISO 27001:2022: A.8.24
------
ISA/IEC 62443-2-1: 10.2.8</t>
  </si>
  <si>
    <t>Werden Informationen über öffentliche oder private Netzwerke übertragen, können diese unter Umständen von unberechtigten Dritten mitgelesen oder verändert werden. Daher müssen Anforderungen an den Schutzbedarf der Informationen festgelegt und durch geeignete Maßnahmen während einer solchen Übertragung umgesetzt werden.</t>
  </si>
  <si>
    <t xml:space="preserve">+ Die zur Übertragung von Informationen genutzten Netzwerkdienste sind identifiziert und dokumentiert. 
+ Richtlinien und Verfahren entsprechend den Klassifizierungsvorgaben zur Nutzung von Netzwerkdiensten sind definiert und umgesetzt.
+ Maßnahmen zum Schutz von übertragenen Inhalten vor unberechtigtem Zugriff sind umgesetzt.
</t>
  </si>
  <si>
    <t>+ Informationen werden in verschlüsselter Form (mindestens Transportverschlüsselung) übertragen oder durch gleichwertige Maßnahmen geschützt. (C)</t>
  </si>
  <si>
    <t xml:space="preserve">+ Informationen werden inhaltsverschlüsselt transportiert oder übertragen. (C) 
</t>
  </si>
  <si>
    <t>ISO 27001:2022: A.5.14
------
NIST CSF 2.0: PR.DS-02, PR.IR-01</t>
  </si>
  <si>
    <t>Inwieweit werden Änderungen verwaltet?</t>
  </si>
  <si>
    <t>Das Ziel ist es sicherzustellen, dass bei allen Änderungen in der Organisation, an Geschäftsprozessen und an IT-Systemen (Änderungsmanagement) Aspekte der Informationssicherheit berücksichtigt werden, damit diese Änderungen nicht zu einer ungeregelten Verringerung des Informationssicherheitsniveaus führen.</t>
  </si>
  <si>
    <t xml:space="preserve">+ Anforderungen an die Informationssicherheit bei Änderungen von Organisation, Geschäftsprozessen, IT-Systemen werden festgelegt und erfüllt.
</t>
  </si>
  <si>
    <t xml:space="preserve">+ Ein formales Genehmigungsverfahren ist etabliert.
+ Änderungen werden bezüglich möglicher Auswirkungen auf die Informationssicherheit verifiziert und bewertet.
+ Änderungen mit Auswirkung auf die Informationssicherheit werden geplant und geprüft.
+ Notfallverfahren im Falle von Fehlern sind berücksichtigt.
</t>
  </si>
  <si>
    <t xml:space="preserve">+ Die Einhaltung der Anforderungen an die Informationssicherheit wird während und nach der Umsetzung der Änderungen verifiziert. (C, I, A)
</t>
  </si>
  <si>
    <t xml:space="preserve">ISO 27001:2022: A.8.32
------
ISA/IEC 62443-2-1: 7.2.4
------
NIST CSF 2.0: PR.PS-01, PR.PS-04
</t>
  </si>
  <si>
    <t xml:space="preserve">Das Ziel einer Trennung der Entwicklungs-, Test- und Produktivumgebungen ist es sicherzustellen, dass die Verfügbarkeit, Vertraulichkeit und Integrität von produktiven Daten aufrechterhalten werden.
</t>
  </si>
  <si>
    <t xml:space="preserve">+ Die IT-Systeme wurden einer Risikobewertung unterzogen, um zu ermitteln, inwiefern deren Trennung in Entwicklungs-, Test- und Produktivsysteme notwendig ist.
+ Eine Segmentierung ist auf Basis der Ergebnisse der Risikoanalyse umgesetzt.
</t>
  </si>
  <si>
    <t xml:space="preserve">+ Die Anforderungen an Entwicklungs- und Testumgebungen sind ermittelt und erfüllt. Die folgenden Aspekte werden berücksichtigt:
  - Trennung von Entwicklungs-, Test- und Produktivsystemen,
  - Keine Entwicklungs- und Systemwerkzeuge auf Produktivsystemen (mit Ausnahme der für den Betrieb erforderlichen),
  - Verwendung von unterschiedlichen Benutzerprofilen für Entwicklungs-, Test- und Produktivsysteme.
</t>
  </si>
  <si>
    <t xml:space="preserve">ISO 27001:2022: A.8.31
------
ISA/IEC 62443-2-1: 6.3.3
</t>
  </si>
  <si>
    <t>Das Ziel ist es, den Schutz von IT-Systemen vor Schadsoftware sowohl technisch als auch organisatorisch sicherzustellen.</t>
  </si>
  <si>
    <t xml:space="preserve">+ Anforderungen an den Schutz vor Schadsoftware sind ermittelt.
+ Technische und organisatorische Maßnahmen zum Schutz vor Schadsoftware sind definiert und umgesetzt.
</t>
  </si>
  <si>
    <t xml:space="preserve">+ Nicht benötigte Netzwerkdienste sind deaktiviert.
+ Zugriff auf Netzwerkdienste ist mit geeigneten Schutzmaßnahmen (siehe Beispiele) auf die benötigten Zugriffe eingeschränkt.
+ Eine Software zum Schutz vor Schadsoftware ist installiert und wird in regelmäßigen Abständen automatisch aktualisiert (z. B. Virenscanner).
+ Empfangene Dateien und empfangene Software werden vor ihrer Ausführung automatisch auf Schadsoftware überprüft (On-Access-Scan).
+ Der gesamte Datenbestand aller Systeme wird regelmäßig auf Schadsoftware überprüft.
+ Von zentralen Gateways übertragene Daten (z. B. E-Mail, Internet, Netze von Dritten) werden automatisch mittels einer Schutzsoftware überprüft. ​Die folgenden Aspekte werden berücksichtigt:
  - Verschlüsselte Verbindungen,
  - Verschlüsselte Inhalte.
+ Maßnahmen zur Verhinderung, dass Schutzsoftware durch Benutzer deaktiviert oder verändert wird, sind definiert und umgesetzt.
+ Für IT-Systeme, die ohne Software zum Schutz vor Schadsoftware betrieben werden, sind alternative Maßnahmen (z. B. spezielle Resilienz-Maßnahmen, wenig Dienste, keine aktiven User, Netzwerkisolierung) umgesetzt.
</t>
  </si>
  <si>
    <t xml:space="preserve">ISO 27001:2022: A.8.1
------
ISA/IEC 62443-2-1: 9.2.1, 9.3.1, 9.3.2, 9.3.3
</t>
  </si>
  <si>
    <t xml:space="preserve">+ Anforderungen an die Informationssicherheit bezüglich der Handhabung von Ereignisprotokollen sind ermittelt und erfüllt.
+ Sicherheitsrelevante Anforderungen an die Protokollierung der Aktivitäten von Systemadministratoren und Nutzern sind ermittelt, festgelegt und erfüllt.
+ Die eingesetzten IT-Systeme werden hinsichtlich der Notwendigkeit der Protokollierung bewertet.
+ Bei der Nutzung organisationsfremder IT-Dienste werden Informationen zu den Überwachungsmöglichkeiten eingeholt und in der Bewertungberücksichtigt.
+ Ereignisprotokolle werden, soweit im Einklang mit den zulässigen gesetzlichen und betrieblichen Bestimmungen, regelmäßig auf Regelverstöße und Auffälligkeiten überprüft.
</t>
  </si>
  <si>
    <t xml:space="preserve">+ Ein Verfahren zur Eskalation von relevanten Ereignissen an die zuständige Stelle (z. B. Sicherheitsvorfall-Meldung, Datenschutz, Unternehmenssicherheit, IT-Sicherheit) ist definiert und etabliert.
+ Ereignisprotokolle (Inhalte und Metadaten) sind gegen Änderungen geschützt. (z. B. durch eine dedizierte Umgebung).
+ Eine angemessene Überwachung und Aufzeichnung aller informationssicherheitsrelevanten Aktionen im Netzwerk sind etabliert.
</t>
  </si>
  <si>
    <t xml:space="preserve">+ Informationssicherheitsanforderungen, die für die Sicherheit während der Handhabung von Ereignisprotokollen relevant sind, z. B. vertragliche Anforderungen, sind ermittelt und umgesetzt. (C, I, A)
+ Zugriffe beim Auf- und Abbau von organisationsfremden Netzwerkverbindungen (z. B. Fernwartung) werden protokolliert. (C, I, A)
</t>
  </si>
  <si>
    <t xml:space="preserve">+ Zugriffe auf Daten mit sehr hohem Schutzbedarf werden protokolliert, soweit dies technisch möglich und im Rahmen der gesetzlichen und betrieblichen Bestimmungen zulässig ist. (C, I) 
</t>
  </si>
  <si>
    <t xml:space="preserve">ISO 27001:2022: A.5.17, A.8.15
------
ISA/IEC 62443-2-1: 10.2.5, 12.2.4, 12.2.5
------
NIST CSF 2.0: PR.PS-04, DE.AE-02, DE.AE-03, DE.AE-04, DE-AE-08, DE.CM-01, DE.CM-09, DE.AE-06
</t>
  </si>
  <si>
    <t>Inwieweit werden Schwachstellen erkannt und behandelt?</t>
  </si>
  <si>
    <t xml:space="preserve">+ Ein angemessenes Patch-Management ist definiert und umgesetzt (z. B. Prüfung und Installation von Patches).
+ Bei Bedarf werden Maßnahmen zur Risikominimierung umgesetzt.
+ Die erfolgreiche Installation von Patches ist in geeigneter Weise verifiziert.
</t>
  </si>
  <si>
    <t xml:space="preserve">ISO 27001:2022: A.8.8, A.8.19
------
ISA/IEC 62443-2-1: 9.4.2, 12.2.9
------
NIST CSF 2.0: ID.RA-01, ID.RA-08
</t>
  </si>
  <si>
    <t>- Welche Informationen über technische Schwachstellen können ermittelt werden?
- Welche Scores haben Sie?
- Wo werden Hardware und Software aufgelistet?
- Wie gleichen Sie diese Informationen mit Ihren IT-Systemen ab?
- Welche Schwachstellen können auf der Grundlage von Risikobewertungen identifiziert werden?
- Wann reagieren Sie auf identifizierte Schwachstellen?
- Wie ist der Prozess von der Identifizierung bis zur Beseitigung der Schwachstelle festgelegt?</t>
  </si>
  <si>
    <t>Das Ziel von technischen Überprüfungen ist die Erkennung von Zuständen, die zu einer Gefährdung der Vertraulichkeit, Integrität oder Verfügbarkeit, von IT-Systemen und -Diensten führen können.</t>
  </si>
  <si>
    <t xml:space="preserve">+ Anforderungen an die Auditierung von IT-Systemen oder -Diensten sind ermittelt.
+ Der Umfang des Systemaudits ist rechtzeitig festgelegt.
+ System- oder Dienst-Audits sind mit dem Betreiber und den Nutzern der IT-Systeme oder -Dienste abgestimmt.
+ Die Ergebnisse von System- oder Dienst-Audits werden rückverfolgbar gespeichert und an das zuständige Management berichtet.
+ Aus den Ergebnissen werden Maßnahmen abgeleitet und innerhalb eines angemessenen Zeitrahmens umgesetzt.
</t>
  </si>
  <si>
    <t xml:space="preserve">+ System- und Dienstprüfungen werden unter Berücksichtigung möglicher Sicherheitsrisiken (z. B. Störungen) geplant.
+ Es werden regelmäßige System- oder Dienst-Audits durchgeführt. ​Die folgenden Aspekte werden berücksichtigt:
  - Prüfungen werden von qualifiziertem Personal durchgeführt,
  - Es werden geeignete Werkzeuge (z. B. Schwachstellen-Scanner) eingesetzt,
  - Prüfungen werden sowohl über das Internet als auch im internen Netzwerk durchgeführt.
+ Innerhalb eines angemessenen Zeitraums nach Abschluss des Audits wird ein Bericht erstellt.
</t>
  </si>
  <si>
    <t xml:space="preserve">+ Für kritische IT-Systeme oder -Dienste wurden zusätzliche Anforderungen an das System- oder Dienst-Audit identifiziert, die erfüllt werden (z. B. dienstspezifische Tests und Werkzeuge und/ oder Penetrationstests, risikobasierte Zeitintervalle). (A)
</t>
  </si>
  <si>
    <t xml:space="preserve">+ IT-Systeme und -Dienste werden regelmäßig auf Schwachstellen gescannt. Bei Systemen und Diensten, die nicht gescannt werden können, müssen geeignete Schutzmaßnahmen umgesetzt werden. (A)
</t>
  </si>
  <si>
    <t>ISO 27001:2022: A.5.36, A.8.34, A.8.8
------
ISA/IEC 62443-2-1: 6.3.2
------
NIST CSF 2.0: ID.IM-02, DE.CM-09, IR.RA-09</t>
  </si>
  <si>
    <t>NIST SP800-53r5:
RA-5, AU-5, AU-6, CA-7, CM-4, PL-10, PL-11, RA-6, SI-6, SI-7, SI-15, SR-10, SR-11</t>
  </si>
  <si>
    <t>Inwieweit wird das Netzwerk der Organisation verwaltet?</t>
  </si>
  <si>
    <t>IT-Systeme in einem Netzwerk sind unterschiedlichen Risiken ausgesetzt oder haben einen unterschiedlichen Schutzbedarf. Um einen ungewollten Datenaustausch oder -Zugriff zwischen diesen IT-Systemen zu erkennen oder zu unterbinden, werden diese in geeignete Segmente unterteilt und der Zugriff wird durch Sicherheitstechnologien gesteuert und überwacht.</t>
  </si>
  <si>
    <t xml:space="preserve">+ Anforderungen zur Verwaltung und Steuerung von Netzwerken sind ermittelt und erfüllt.
+ Anforderungen an eine Segmentierung des Netzwerkes sind ermittelt, festgelegt und erfüllt.
</t>
  </si>
  <si>
    <t xml:space="preserve">+ Verfahren zur Verwaltung und Steuerung der Netzwerke sind definiert.
+ Für eine risikobasierte Segmentierung des Netzwerks werden die folgenden Aspekte berücksichtigt:
  - Beschränkungen bei der Anbindung von IT-Systemen an das Netzwerk,
  - Anwendung von Sicherheitstechnologien,
  - Betrachtungen hinsichtlich Leistung, Vertrauenswürdigkeit, Verfügbarkeit, Informationssicherheit und Funktionssicherheit,
  - Begrenzung der Auswirkungen im Falle kompromittierter IT-Systeme,
  - Erkennung möglicher Angriffe und der lateralen Bewegung von Angreifern,
  - Trennung von Netzwerken mit unterschiedlichen Betriebszwecken (z. B. Test- und Entwicklungsnetzwerke, Büronetzwerk, Produktionsnetzwerke),
  - Das erhöhte Risiko aufgrund von Netzwerkdiensten, die über das Internet zugänglich sind,
  - Technologiespezifische Trennungsmöglichkeit bei Nutzung externer IT-Dienste,
  - Angemessene Trennung zwischen den eigenen Netzwerken und Kundennetzwerken unter Berücksichtigung der Kundenanforderungen,
  - Erkennung und Verhinderung von Datenverlust/ Datenlecks.
</t>
  </si>
  <si>
    <t xml:space="preserve">ISO 27001:2022: A.8.20, A.8.22
------
ISA/IEC 62443-2-1: 6.3.2, 8.2.1, 8.2.2, 8.2.6, 8.2.8
------
NIST CSF 2.0: ID.AM-03, PR.IR-01, PR.IR-03
</t>
  </si>
  <si>
    <t>-  Welche Anforderungen haben Sie für die Verwaltung und Steuerung Ihres Netzwerkes festgelegt?
-  Wie überprüfen Sie, dass diese Anforderungen eingehalten oder erfüllt werden?
-  Wie haben sie die Segmentierung Ihres Netzwerkes beurteilt?
-  Wie wird der Übergang von einem Teilnetzwerk in ein anderes verhindert?
-  Welche Beurteilungsergebnisse haben Sie dokumentiert?
-  Welche Anforderungen an Ihr Netzwerk haben Sie festgelegt und aufgezeichnet?
-  Wer verwaltet, steuert und wartet Ihr Netzwerk?
-  Wie identifizieren Sie neue IT-Systeme im Netzwerk, die nicht von der IT installiert wurden?
-  Welche Zugriffsrechte haben die Administratoren hinsichtlich aller Einrichtungen wie Firewalls, Switches und Router?
-  Welche Protokolle nutzen Sie und welche nicht?
-  Wer hat Zugriff auf Netzwerkkomponenten und wie erfolgt der Zugriff?
-  Wer hat Zugriff auf die Dienste im Netzwerk und wie erfolgt der Zugriff?
-  Welche Schutzmechanismen sollten im Netzwerk angewendet werden (z. B. Firewall, IDS/IPS)?
- Welche Anforderungen gibt es bezüglich Verfügbarkeit?
- Wie wird das Netzwerk dokumentiert?
- Welche Anforderungen gibt es für die Nutzung von Cloud-Diensten/extern gehosteten Systemen?</t>
  </si>
  <si>
    <t>Daten und IT-Dienste können durch Ereignisse wie Hardwareausfälle, Softwarefehler, Bedienungsfehler oder Angriffe ausfallen. Durch Datensicherung und Wiederherstellung sind Unternehmen in der Lage, solche Situationen zu bewältigen und den potenziellen Schaden für das Unternehmen auf ein vertretbares Maß zu begrenzen.</t>
  </si>
  <si>
    <t xml:space="preserve">+ Kritische IT-Dienste werden identifiziert, und die geschäftlichen Auswirkungen werden betrachtet.
+ Anforderungen und Verantwortlichkeiten für die Kontinuität und Wiederherstellung dieser IT-Dienste sind den maßgeblichen Beteiligten bekannt und werden erfüllt.
</t>
  </si>
  <si>
    <t xml:space="preserve">+ Kritische IT-Systeme werden identifiziert. Die folgenden Aspekte werden berücksichtigt:
  - Einstufung der relevanten Systeme zur Ermittlung des erforderlichen  Schutzbedarfs,
  - Umsetzung angemessener und geeigneter Sicherheitsmaßnahmen.
+ Es liegt eine Kontinuitätsplanung vor, die regelmäßig überprüft und aktualisiert wird. Die folgenden Aspekte werden berücksichtigt:
  - Alternative Kommunikationsstrategien für den Fall, dass die primären Kommunikationsmittel nicht verfügbar sind,
  - Alternative Speicherstrategien für den Fall, dass die primären Speichermedien nicht verfügbar sind,
  - Alternative Energieversorgung und alternative Netzwerkanbindung.
+ Die Kontinuitätsplanung umfasst mindestens (verteilte) Denial-of-Service-Angriffe, erfolgreiche Ransomware-Angriffe und andere Sabotageaktivitäten, Systemausfallszenarien sowie Naturkatastrophenszenarien, die kritische IT-Systeme betreffen.
</t>
  </si>
  <si>
    <t xml:space="preserve">+ Die Kontinuitätsplanung wird mit den Kontinuitätsplänen der maßgeblichen organisationsfremden Dienstleister abgestimmt. (A)
+ Die Aufrechterhaltung wesentlicher Aufgaben- und Geschäftsfunktionen mit minimalem oder keinem Verlust der Betriebskontinuität ist sichergestellt. Die folgenden Aspekte werden berücksichtigt:
  - Alternative betriebliche Strategien und notwendige separate Standby-Systeme, um den Betrieb im möglichen Umfang aufrechtzuerhalten und/oder wiederaufzunehmen, falls kritische IT-Dienste nicht verfügbar werden, (A)
  - Alternative Speicher- und Backup-Orte (sofern vorhanden), müssen Kontrollmaßnahmen bieten, die denen des Primärstandorts gleichwertig sind. (C, I, A)
+ Die Kontinuitätsplanung wird regelmäßig geprüft. Testszenarien, Ergebnisse und gewonnene Erkenntnisse werden dokumentiert. (I, A)
</t>
  </si>
  <si>
    <t xml:space="preserve">ISO 27001:2022: A.5.30
------
ISA/IEC 62443-2-1: 13.2.1
------
NIST CSF 2.0: PR.IR-02
</t>
  </si>
  <si>
    <t>Daten und IT-Dienste können durch Ereignisse wie Hardwareausfälle, Softwarefehler, Fehler des Betreibers oder Angriffe nicht verfügbar sein. Die Sicherung und Wiederherstellung ermöglichen es Organisationen, sich von entsprechenden Situationen zu erholen und den möglichen Schaden für die Organisation auf ein hinnehmbares Maß zu begrenzen.</t>
  </si>
  <si>
    <t xml:space="preserve">+ Für die maßgeblichen IT-Systeme sind Datensicherungs-Konzepte vorhanden. Es werden geeignete Schutzmaßnahmen zur Gewährleistung der Vertraulichkeit, Integrität und Verfügbarkeit der Datensicherungen berücksichtigt.
+ Für die maßgeblichen IT-Dienste liegen Wiederherstellungs-Konzepte vor.
</t>
  </si>
  <si>
    <t xml:space="preserve">+ Für jeden maßgeblichen IT-Dienst ist ein Sicherungs- und Wiederherstellungs-Konzept vorhanden. Dabei werden die Abhängigkeiten zwischen den IT-Diensten sowie die Reihenfolge der Wiederherstellung berücksichtigt.
</t>
  </si>
  <si>
    <t xml:space="preserve">+ (Zusätzliche) Sicherungen werden über Offline-Verfahren, unveränderliche Sicherungen (immutable backups) oder durch Anwendung einer isolierten IAM-Lösung durchgeführt. (I, A)
+ Wiederherstellungsverfahren werden in regelmäßigen Abständen systematisch technisch geprüft. (I, A)
+ Geografische Redundanz wird in Daten-Backup- und Wiederherstellungskonzepten berücksichtigt. (A) 
</t>
  </si>
  <si>
    <t xml:space="preserve">ISO 27001:2022: A.8.13
------
ISA/IEC 62443-2-1: 13.3.1, 13.3.2, 13.3.3, 13.3.4, 13.3.5
------
NIST CSF 2.0: PR.DS-11, RC.RP-03
</t>
  </si>
  <si>
    <t>+ Die Sicherheit von speziell entwickelter oder in erheblichem Umfang angepasster Software wird bei der Inbetriebnahme, bei wesentlichen Änderungen oder in regelmäßigen Abständen geprüft (z. B. durch Penetrationstests). (C, I, A)</t>
  </si>
  <si>
    <t>ISO 27001:2022: A.5.8, A.8.25
------
NIST CSF 2.0: PR.PS-01, PR.PS-06</t>
  </si>
  <si>
    <t>Netzwerkdienste haben unterschiedliche Anforderungen an die Informationssicherheit, Qualität der Datenübertragung oder Verwaltung. Es ist wichtig, diese Kriterien und den Anwendungsbereich der unterschiedlichen Netzwerkdienste zu kennen.</t>
  </si>
  <si>
    <t xml:space="preserve">+ Ein Verfahren für die Absicherung und Nutzung von Netzwerkdiensten ist definiert und umgesetzt.
+ Die Anforderungen werden in Form von SLAs vereinbart.
+ Angemessene Redundanzlösungen sind umgesetzt.
</t>
  </si>
  <si>
    <t xml:space="preserve">+ Verfahren zur Überwachung der Qualität des Netzwerkverkehrs (z. B. Daten-Verkehrsflussanalysen, Verfügbarkeitsmessungen) sind definiert und werden durchgeführt. (A)
</t>
  </si>
  <si>
    <t xml:space="preserve">ISO 27001:2022: A.8.21
------
NIST CSF 2.0: PR.IR-04
</t>
  </si>
  <si>
    <t>Inwieweit ist die Rückgabe und das sichere Entfernen von Informationswerten aus organisationsfremden IT-Diensten geregelt?</t>
  </si>
  <si>
    <t xml:space="preserve">Um als Informationseigentümer die Hoheit über die Informationswerte sicherzustellen, ist es erforderlich, dass im Falle einer Beendigung des IT-Dienstes die Informationswerte wieder sicher entfernt werden können oder bei Bedarf zurückgegeben werden.
</t>
  </si>
  <si>
    <t xml:space="preserve">+ Ein Verfahren zur Rückgabe und sicheren Entfernung von Informationswerten aus jedem organisationsfremden IT-Dienst ist definiert und umgesetzt.
</t>
  </si>
  <si>
    <t xml:space="preserve">+ Eine Beschreibung des Terminierungsprozesses für organisationsfremde IT-Dienste liegt vor, wird bei Änderungen angepasst und ist vertraglich geregelt.
</t>
  </si>
  <si>
    <t xml:space="preserve">ISO 27001:2022: A.5.23
------
ISO 27017: CLD.8.1.5
ISA/IEC 62443-2-1: 10.2.6
NIST CSF 2.0: ID.AM-08, GV.RR-04, PR.PS-03
</t>
  </si>
  <si>
    <t>Eine klare Trennung zwischen den einzelnen Mandanten muss sichergestellt sein, so dass die eigenen Informationen in organisationsfremden IT-Diensten jederzeit geschützt werden und ein unbefugter Zugriff durch andere Mandanten verhindert wird.</t>
  </si>
  <si>
    <t xml:space="preserve">+ Eine wirksame Trennung (z. B. Mandantentrennung) ist umgesetzt und verhindert unbefugten Zugriff von Nutzern anderer Organisationen auf die eigenen Informationen.
</t>
  </si>
  <si>
    <t xml:space="preserve">+ Das Mandantentrennungskonzept des Anbieters ist dokumentiert und wird bei Änderungen angepasst. Die folgenden Aspekte werden berücksichtigt:
- Separierung von Daten, Funktionen, kundenspezifischer Software, Betriebssystem, Speichersystem und Netzwerk,
- Risikobewertung für den Betrieb von Fremdsoftware innerhalb der gemeinsam genutzten Umgebung.
</t>
  </si>
  <si>
    <t>ISO 27017: CLD.9.5.1, CLD.9.5.2
------
NIST CSF 2.0: DE.CM-06, PR.IR-01, GV.SC-07</t>
  </si>
  <si>
    <t>Inwieweit wird die Informationssicherheit bei Auftragnehmern und Kooperationspartnern sichergestellt?</t>
  </si>
  <si>
    <t xml:space="preserve">+ Auftragnehmer und Kooperationspartner werden einer Risikobewertung bezüglich der Informationssicherheit unterzogen.
+ Mit Auftragnehmern und Kooperationspartnern wird durch vertragliche Vereinbarungen ein angemessenes Informationssicherheitsniveau sichergestellt.
+ Vertragliche Vereinbarungen mit Auftraggebern werden, soweit zutreffend, an Auftragnehmer und Kooperationspartner weitergegeben.
</t>
  </si>
  <si>
    <t>+ Es wird nachgewiesen, dass das Informationssicherheitsniveau des Lieferanten dem Schutzbedarf der Informationen entspricht (z. B. ausgefüllter Fragebogen/Selbstbewertung, Bescheinigung, Zertifikat, Lieferantenaudit). (C, I, A)
+ Der Grad der Einhaltung der geforderten Nachweise durch den Lieferanten wird dokumentiert und regelmäßig sowie bei Änderungen (z. B. Änderungen der Anforderungen, Änderung des Lieferantenstatus oder der Lieferkettenstruktur) überprüft und überwacht. (C, I, A)
+ Die Einhaltung der vertraglichen Vereinbarungen durch den Lieferanten wird überprüft, dokumentiert sowie regelmäßig und bei Änderungen (z. B. Änderungen der Anforderungen, Änderung des Lieferantenstatus oder der Lieferkettenstruktur) überprüft und überwacht. (C, I, A)</t>
  </si>
  <si>
    <t>ISO 27001:2022: A.5.19 - A.5.22
------
NIST CSF 2.0: GV.SC-02, GV.SC-03, GV.SC-04, GV.SC-05, GV.SC-06</t>
  </si>
  <si>
    <t xml:space="preserve">Im Zusammenhang mit der ISA schließt der Begriff „Auftragnehmer“ sowohl klassische Lieferanten und Unterauftragnehmer, als auch klassische Dienstleistungsunternehmen, Freiberufler oder sonstige Partnerfirmen ein. Darüber hinaus zählen dazu auch Kooperationspartner (z. B. Hochschulen, Institute).
Die nachstehenden Erläuterungen beschreiben eine mögliche Vorgehensweise, um die Anforderungen zu erfüllen:
Identifizierung von Auftragnehmern und Festlegung des Schutzbedarfs und der Sicherheitsanforderungen:
Zunächst müssen alle Auftragnehmer identifiziert werden (z. B. über die Kreditorenliste der Buchhaltung), um einen ersten Überblick zu erhalten. 
Für alle Auftragnehmer sollten abhängig von deren Tätigkeiten und der Relevanz für eigene und Kundenprozesse, der jeweilige Schutzbedarf festgelegt und die Informationssicherheitsanforderungen abgeleitet werden. 
Das Ergebnis ist in der Regel, dass es bei einer großen Zahl von Auftragnehmern nicht erforderlich ist, einen entsprechenden Schutzbedarf zuzuordnen, und dass für diese daher auch keine Sicherheitsanforderungen bestehen (z. B. Lieferanten von Büromaterialien). 
Sicherstellung der Umsetzung durch den Auftragnehmer:
Im nächsten Schritt müssen die zutreffenden Anforderungen allen sicherheitsrelevanten Auftragnehmern in geeigneter Weise bekannt gemacht werden und (vertraglich) als verbindlich fixiert werden. Zuletzt sollte entschieden werden, wie die Umsetzung der Sicherheitsanforderungen in geeigneter Weise verifizert werden kann. Zu diesem Zweck sollten in Abhängigkeit vom jeweiligen Risiko (und dem damit verbundenen Schutzbedarf) angemessene Verifizierungsprozesse und -verfahren definiert werden. Deren Ziel ist es sicherzustellen, dass die Auftragnehmer die notwendigen Anforderungen umsetzen.
Verankerung in Standardprozessen:
Die gewonnenen Erkenntnisse sollten genutzt werden, um eine nachvollziehbare Vorgehensweise zu entwickeln und in die bestehenden Prozesse des B2B-/Lieferantenmanagements zu integrieren. Dies beginnt mit der Auswahl des Auftragnehmers, wobei bereits Aspekte der Informationssicherheit neben solchen Kriterien wie Qualität, Termintreue, Bonität usw. berücksichtigt werden sollten. Der Auftragsvergabeprozess sollte so gestaltet sein, dass die Relevanz der Informationssicherheit bereits im Vorfeld berücksichtigt wurde (in Bezug auf die Vergabeentscheidung; Vertragsgestaltung; Prüfanforderungen).
Des Weiteren wird empfohlen, bestehende Prozesse zur Lieferantenbeurteilung, welche z. B. durch ein bestehendes Qualitätsmanagementsystem bereits etabliert sind, um Aspekte der Informationssicherheit zu erweitern.
Vertraglich festgelegte Leistungen (z. B. Verfügbarkeitsanforderungen) sollten in regelmäßigen Abständen verifiziert werden. Dies kann z. B. durch regelmäßige Auswertungen von Serviceberichten und SLAs erfolgen. 
</t>
  </si>
  <si>
    <t xml:space="preserve">Identifizierung von Auftragnehmern und Festlegung des Schutzbedarfs und der Sicherheitsanforderungen:
Entscheidend für diese Einschätzung ist, ob der Auftragnehmer im Rahmen seiner Tätigkeit
1) Zugriff auf Informationen oder Sicherheitszonen des Unternehmens mit normalem Schutzbedarf in Bezug auf Vertraulichkeit erhält; oder
2) relevante Informationen liefert oder verändern kann, bei denen der Schutzbedarf in Bezug auf Integrität normal ist; oder
3) einen maßgeblichen Einfluss auf Prozesse oder IT-Systeme hat, deren Schutzbedarf in Bezug auf Verfügbarkeit normal ist (vergl. interne oder kundenbezogene SLAs).
Typische Auftragnehmer mit normalem Schutzbedarf sind z. B. Reinigungsdienste für allgemeine Bereiche, klassische Logistikunternehmen oder Wartungspersonal.
Die Mindestanforderungen an die Informationssicherheit (in Bezug auf das jeweilige Schutzziel) sollten in einer Richtlinie (z. B. Informationssicherheitsrichtlinie für Dienstleister) definiert werden. Als Grundlage für diese Anforderungen können neben unternehmensspezifischen Anforderungen auch die Anforderungen der in diesem Dokument beschriebenen ISA genutzt werden. Diese Richtlinie kann auftragsspezifisch ergänzt werden.
Sicherstellung der Umsetzung durch den Auftragnehmer:
Die Sicherheitsanforderungen sollten z. B. bei Auftragsvergabe, in Briefings (Projektmeetings), mit entsprechenden Dokumenten (z. B. Informationssicherheitsrichtlinie für Dienstleister) oder bei Betreten des Geländes (bei Auftragnehmern, die ihre Leistungen vor Ort erbringen) dem Auftragnehmer bekannt gemacht werden. Die Einhaltung der Informationssicherheitsvorgaben sollte vertraglich festgeschrieben sein. An diesem Punkt sollten, soweit relevant, bereits auch mögliche weitere Unterauftragnehmer des Auftragnehmers berücksichtigt werden. Dies kann durch individuelle Vereinbarungen, wie z. B. allgemeine Einkaufsbedingungen, erfolgen.  In vielen Fällen sichern Lieferanten (z. B. IT-Dienstleister) die Einhaltung von Sicherheitsanforderungen bereits in ihren Standardverträgen zu.
Um die Einhaltung der Anforderungen in geeigneter Weise sicherzustellen, sollten einfache Mechanismen etabliert werden. Dies kann zum Beispiel Folgendes einschließen:
- Die Vorlage von zumindest einer von der Unternehmensleitung bestätigten Selbstauskunft (z. B. ISA) oder einer entsprechenden Bescheinigung/Zertifikat
- Das Recht auf und die Durchführung von unregelmäßigen stichprobenartigen und ereignisbezogenen Überprüfungen.
</t>
  </si>
  <si>
    <t xml:space="preserve">Identifizierung von Auftragnehmern und Festlegung des Schutzbedarfs und der Sicherheitsanforderungen:
Entscheidend für diese Einschätzung ist, ob der Auftragnehmer im Rahmen seiner Tätigkeit
1) Zugriff auf Informationen oder Sicherheitszonen des Unternehmens mit sehr hohem Schutzbedarf in Bezug auf Vertraulichkeit erhält; oder
2) relevante Informationen liefert oder verändern kann, bei denen der Schutzbedarf in Bezug auf Integrität sehr hoch ist; oder
3) einen maßgeblichen Einfluss auf Prozesse oder IT-Systeme hat, deren Schutzbedarf in Bezug auf Verfügbarkeit mindestens sehr hoch ist (vergl. interne oder kundenbezogene SLAs).
Typische Lieferanten mit sehr hohem Schutzbedarf sind IT-Dienstleister (z. B. Domain-Administratoren), Consultants, Agenturen,  Unterauftragnehmer (z. B. CAD-Konstrukteure, denen umfassende Projektdaten mit sehr hohem Schutzbedarf weitergegeben werden müssen) und Prototypenhersteller.
Für Auftragnehmer mit sehr hohem Schutzbedarf gelten natürlich die Mindestanforderungen an die Informationssicherheit in Bezug auf den jeweiligen Schutzbedarf. Diese Anforderungen sollten insbesondere durch notwendige allgemeine (siehe z. B. ISA sehr hoher Schutzbedarf) und auftragsspezifische Anforderungen ergänzt werden. Der Unterschied zum hohen Schutzbedarf ist im Wesentlichen die Anzahl und  Qualität der notwendigen Zusatzanforderungen.
Sicherstellung der Umsetzung durch den Auftragnehmer:
Hier kann zur ersten Orientierung die für hohen Schutzbedarf beschriebene Vorgehensweise genutzt werden.
Neben der Verpflichtung zur Umsetzung eines angemessenen Informationssicherheitsniveaus und der Verpflichtung zur Geheimhaltung sollte ein Auditrecht vertraglich festgeschrieben werden oder angemessene Kontrollen (regelmäßige Auditierung des Auftragnehmers) sollten sichergestellt werden. Dies sollte auch eine Verpflichtung zur Teilnahme am TISAX beinhalten.
Um die Einhaltung der Anforderungen in geeigneter Weise sicherzustellen, sollten einfache Mechanismen etabliert werden. Dies kann zum Beispiel Folgendes beinhalten:
- Auftragnehmer benötigt TISAX-Label für sehr hohen Schutzbedarf
- Recht auf und Durchführung von regelmäßigen und ereignisbezogenen gründlichen Prüfungen (gegebenenfalls ergänzt durch unterstützende Zertifikate).
</t>
  </si>
  <si>
    <t xml:space="preserve">+ Welche Auftragnehmer/Dienstleister erhalten oder verarbeiten schutzbedürftige Daten?
+ Welchen Auftragnehmern/Dienstleistern wird der Zugang zu Sicherheitszonen gewährt? 
+ Sind neben der Geheimhaltungsvereinbarung weitere vertragliche Vereinbarungen in Bezug auf die Informationssicherheit in Kraft?
+ Wie erfolgt die Verifizierung der Einhaltung vertraglicher Vereinbarungen durch den Auftragnehmer/Dienstleister?
+ An welchen Stellen im Unternehmen erfolgen Risikobewertungen in Bezug auf den Einsatz von Auftragnehmern/Dienstleistern?
+ Gibt es eine Informationssicherheitsrichtlinie für Auftragnehmer/Dienstleister?
+ Wie erfolgt der Nachweis der Einhaltung der Richtlinien durch die Auftragnehmer/Dienstleister?
+ Welche Auftragnehmer/Dienstleister wurden/werden überprüft?
+ Wie wird die Überprüfung dokumentiert?
+ Welche Kriterien lösen einen Assessmentprozess aus?
+ Wie erfolgt die Überprüfung der von Auftragnehmern/Dienstleistern erbrachten Leistungen?
+ Werden Netzwerke/IT-Systeme durch Auftragnehmer/Dienstleister betreut?
+ Wie verhindern Sie, dass Auftragnehmer/Dienstleister unbefugt Zugriff auf Informationen mit hohem/sehr hohem Schutzbedarf erhalten können?
</t>
  </si>
  <si>
    <t xml:space="preserve">Geheimhaltungsvereinbarungen dienen dem rechtlichen Schutz von Informationen einer Organisation, insbesondere wenn diese über die Organisationsgrenzen hinaus ausgetauscht werden.
</t>
  </si>
  <si>
    <t xml:space="preserve">+ Die Anforderungen an die Geheimhaltung sind ermittelt und erfüllt.
+ Anforderungen und Verfahren zum Einsatz von Geheimhaltungsvereinbarungen sind allen Personen bekannt, die schutzbedürftige Informationen weitergeben.
+ Vor der Weitergabe von sensiblen Informationen werden gültige Geheimhaltungsvereinbarungen abgeschlossen.
+ Die Anforderungen und Verfahren für die Anwendung von Geheimhaltungsvereinbarungen und den Umgang mit schutzbedürftigen Informationen werden in regelmäßigen Abständen überprüft.
</t>
  </si>
  <si>
    <t xml:space="preserve">+ Vorlagen für Geheimhaltungsvereinbarungen sind vorhanden und auf rechtliche Anwendbarkeit geprüft.
+ Geheimhaltungsvereinbarungen umfassen die beteiligten Personen/Organisationen, die Art der von der Vereinbarung erfassten Informationen, den Gegenstand der Vereinbarung, die Laufzeit der Vereinbarung und die Verantwortlichkeiten der verpflichteten Partei.
+ Geheimhaltungsvereinbarungen enthalten Bestimmungen zum Umgang mit sensiblen Informationen über das Vertragsverhältnis hinaus.
+ Mögliche Nachweise zur Einhaltung von Vorgaben (z. B. Prüfung durch einen unabhängigen Dritten oder Auditrechte) sind definiert.
+ Ein Prozess, mit dem die Gültigkeitsdauer von befristeten Geheimhaltungsvereinbarungen überwacht und rechtzeitig eine Verlängerung der Geheimhaltungsvereinbarungen angestoßen wird, ist definiert und umgesetzt.
</t>
  </si>
  <si>
    <t>ISO 27001:2022: A.5.14, A.6.6</t>
  </si>
  <si>
    <t xml:space="preserve">Es ist wichtig, dass ein gemeinsames Verständnis der Verantwortungsaufteilung existiert und  dass alle Sicherheitsanforderungen erfüllt sind. 
Bei der Nutzung von organisationsfremden IT-Dienstleistern und IT-Diensten sind deshalb die Verantwortlichkeiten bezüglich der Umsetzung von Maßnahmen zur Informationssicherheit festzulegen und nachweisbar zu dokumentieren.
</t>
  </si>
  <si>
    <t xml:space="preserve">+ Eingesetzte betroffene IT-Dienste und IT-Dienstleistungen (z. B. Support) sind identifiziert.
+ Die für den IT-Dienst relevanten Sicherheitsanforderungen sind ermittelt.
+ Die für die Umsetzung der Anforderung verantwortliche Organisation ist definiert und sich ihrer Verantwortung bewusst.
+ Für gemeinsame Verantwortlichkeiten sind Mechanismen festgelegt und umgesetzt.
+ Die verantwortliche Organisation wird ihren jeweiligen Verantwortlichkeiten gerecht.
</t>
  </si>
  <si>
    <t xml:space="preserve">+ Bei IT-Diensten wurde die Konfiguration anhand der notwendigen Sicherheitsanforderungen konzipiert, umgesetzt und dokumentiert.
+ Das verantwortliche Personal ist entsprechend geschult.
</t>
  </si>
  <si>
    <t xml:space="preserve">+ Es existiert ein Verzeichnis der betroffenen IT-Dienstleistungen und IT-Dienste und der jeweils verantwortlichen IT-Dienstleister. (C, I, A)
+ Die Anwendbarkeit der Controls des ISA wurde geprüft und dokumentiert. (C, I, A)
+ Die Dienstkonfiguration ist in die regelmäßigen Sicherheitsbewertungen einbezogen. (C, I, A)
+ Es liegen Nachweise vor, dass die IT-Dienstleister ihrer Verantwortung gerecht werden. (C, I, A)
+ Die Integration in lokale Schutzmaßnahmen (wie z. B. sichere Authentifizierungsverfahren) ist etabliert und dokumentiert. (C, I, A)
</t>
  </si>
  <si>
    <t>ISO 27001:2022: A.5.23
ISO 27001:2022: A.8.9
------
ISO 27017: CLD.6.3.1
------
ISA/IEC 62443-2-1: 6.2.3
------
NIST CSF 2.0: GV.OC-05, GV.SC-01, GV.SC-02</t>
  </si>
  <si>
    <t xml:space="preserve">+ Gesetzliche, regulatorische und vertragliche Bestimmungen mit Relevanz für die Informationssicherheit werden in regelmäßigen Abständen ermittelt.
+ Richtlinien bezüglich der Einhaltung der Bestimmungen sind definiert, umgesetzt und an die verantwortlichen Personen kommuniziert.
</t>
  </si>
  <si>
    <t xml:space="preserve">+ Die Integrität von Aufzeichnungen entsprechend den gesetzlichen, regulatorischen oder vertraglichen Bestimmungen und Geschäftsanforderungen ist berücksichtigt.
</t>
  </si>
  <si>
    <t>ISO 27001:2022: A.5.31, A.5.32, A.5.33
------
NIST CSF 2.0: GV.SC-02, GV.OC-03</t>
  </si>
  <si>
    <t>Einleitung:
Gesetze, Vorschriften wie Normen, Verträge oder selbst speziell gestellte Anforderungen führen zu unterschiedlichen Anforderungen an Prozesse, Infrastruktur, Projekte und/oder Arbeitsabläufe. Einige dieser Anforderungen beziehen sich spezifisch auf die Informationssicherheit. Die Maßnahme hilft daher dabei, die bestehenden Anforderungen zu identifizieren und zu verstehen, und die Handhabung zu regeln, um die Anforderungen zu erfüllen.
Grund:
Die durch die Nichteinhaltung von Spezifikationen entstehenden Risiken können zu ernsthaften finanziellen und materiellen Schäden führen und auch rufschädigende Folgen im eigenen Unternehmen oder bei Kunden und Geschäftspartnern haben. Falls Anforderungen und Spezifikationen nicht eingehalten oder ermittelt werden, kann dies zum Bruch von Verträgen oder Gesetzen mit entsprechenden Folgen oder Risiken für das Unternehmen und seine Geschäftspartner führen.
Basisinformationen:
Im Allgemeinen betrifft die Maßnahme die Ermittlung und Überwachung der Einhaltung von Anforderungen, die sich aus Gesetzen, Vorschriften und Verträgen sowie selbst auferlegten Anforderungen ergeben. Der Schwerpunkt liegt auf der Relevanz für das ISMS. Hierbei kann es hilfreich sein, zunächst alle maßgeblichen Anforderungen zu identifizieren, regelmäßig zu überprüfen und in einer Art Rechtskataster zu sammeln. Außerdem ist es erforderlich, in Übereinstimmung mit den Anforderungen festzulegen, wie die entsprechenden Bestimmungen zu erfüllen sind und für welche Personengruppe diese Bestimmungen maßgebend sind. Dies kann zum Beispiel im Zusammenhang mit Leitlinien, Maßnahmenplänen oder Arbeitsanweisungen erfolgen, die den entsprechenden verantwortlichen Personen bekannt gemacht wurden.
Falls Anforderungen bezüglich der Integrität von Dokumenten und Aufzeichnungen entstehen, wie z. B. Schutz vor Verlust, Aufbewahrungsfristen oder Zugangsberechtigungen, müssen diese ebenfalls aufgezeichnet und berücksichtigt werden.</t>
  </si>
  <si>
    <t>-  Welche gesetzlichen und regulatorischen Anforderungen sind für Sie relevant, welche Sie in ihrem ISMS berücksichtigen müssen?
-  Welche für Sie maßgebenden vertraglichen Anforderungen müssen Sie in Ihrem ISMS berücksichtigen?
-  Werden diese Anforderungen in einem entsprechenden Rechtsregister verwaltet?
-  Werden die gesetzlichen und regulatorischen Anforderungen in regelmäßigen Abständen überprüft, um sicherzustellen, dass sie auf dem aktuellen Stand sind?
-  Welche Person(en) ist/sind für die gesetzlichen, regulatorischen und vertraglichen Anforderungen und deren Umsetzung und Compliance verantwortlich (Prozesseigner)?
-  Wird Compliance in einem Bericht dokumentiert?
-  Wann und mit welchem Ergebnis wurde dieser Prozess zum letzten Mal auditiert?
Sensibilisierung:
- Wie oft und in welchen Abständen werden Sensibilisierungsmaßnahmen durchgeführt?
-  Was ist der Inhalt der Sensibilisierungsmaßnahmen?
- Wie stellen Sie sicher, dass die Sensibilisierungsmaßnahmen alle Mitarbeiter erreichen?
Geistiges Eigentum:
- Welche vertraglichen Bestimmungen bezüglich des„geistigen Eigentums“ gibt es in den Verträgen mit Unterauftragnehmern? 
- Welche vertraglichen Bestimmungen bezüglich des „geistigen Eigentums“ gibt es in den Mitarbeiterverträgen?
Lizenz:
- Wie handhaben Sie Lizenzen für den internen Gebrauch (Lizenzmanagement)? 
-  Welche Strategie verfolgen Sie hinsichtlich der Nutzung von Lizenzen?
-  Welche Strategie verfolgen Sie hinsichtlich des Herunterladens von Software aus dem Internet?
Open-Source:
- Wie ist die Nutzung von „Open-Source“-Produkten bei der Softwareentwicklung geregelt?
-  Wie werden die Lizenzbedingungen von „Open-Source“-Produkten regelmäßig überprüft und für die Kunden transparent gemacht?
-  Welche vertraglichen Vorschriften gibt es für die Nutzung von „Open-Source“-Produkten durch Unterauftragnehmer?</t>
  </si>
  <si>
    <t>Inwieweit wird der Schutz von personenbezogenen Daten bei der Umsetzung der Informationssicherheit berücksichtigt?</t>
  </si>
  <si>
    <t>Die Privatsphäre und der Schutz von personenbezogenen Daten werden, sofern zutreffend, entsprechend den Anforderungen von relevanten nationalen Gesetzen und Vorschriften bei der Umsetzung der Informationssichersicherheit berücksichtigt.</t>
  </si>
  <si>
    <t xml:space="preserve">+ Gesetzliche und vertragliche Anforderungen an die Informationssicherheit bezüglich der Verfahren und der Prozesse bei der Verarbeitung von personenbezogenen Daten sind ermittelt.
+ Vorschriften bezüglich der Einhaltung von gesetzlichen und vertraglichen Anforderungen zum Schutz personenbezogener Daten sind definiert und den involvierten Personen bekannt.
+ Prozesse und Verfahren zum Schutz personenbezogener Daten sind im Informationssicherheitsmanagementsystem berücksichtigt.
</t>
  </si>
  <si>
    <t>ISO 27001:2022: A.5.34</t>
  </si>
  <si>
    <t>- Welche für Sie relevanten vertraglichen Anforderungen müssen Sie in Ihrem Informationssicherheitsmanagementsystem (ISMS) berücksichtigen?</t>
  </si>
  <si>
    <t>In welchem Maße ist die Organisation vorbereitet, mit Krisensituationen umzugehen?</t>
  </si>
  <si>
    <t>Phrase “Die folgenden Aspekte werden berücksichtigt:”</t>
  </si>
  <si>
    <t xml:space="preserve">Der Ausdruck „Die folgenden Aspekte werden berücksichtigt“ bedeutet, dass für jeden aufgeführten Aspekt eine bewusste und fundierte Entscheidung darüber getroffen worden sein sollte, ob, in welchem Umfang und auf welche Weise eine Maßnahme umgesetzt wird. Im Rahmen eines Assessments sollte der Auditierte in der Lage sein, die zugrunde liegende Argumentation und die daraus resultierende Entscheidung zu erläutern.
</t>
  </si>
  <si>
    <t>Bestimmte zusätzliche Anforderungen für hohen und sehr hohen Schutzbedarf hängen von den Sicherheitszielen ab und sind entsprechend gekennzeichnet:
- Vertraulichkeit (C)
- Integrität (I)
- Verfügbarkeit (A)</t>
  </si>
  <si>
    <t>Registerkarte „Informationssicherheit“,
Spalte L/M (C, I, A)</t>
  </si>
  <si>
    <t>Prüfscope / Geltungsbereich</t>
  </si>
  <si>
    <t>Projekt</t>
  </si>
  <si>
    <t>Eine organisatorisch eigenständige Initiative, die für einen festgelegten Zeitraum ins Leben gerufen wird und über ein klar definiertes Ziel sowie festgelegte Rollen und Zuständigkeiten verfügt. Ein Projekt kann intern initiiert oder von Kunden oder Partnern vorangetrieben werden. Projekte können in jedem Bereich des Unternehmens stattfinden - beispielsweise in der Produktentwicklung, im Engineering, im operativen Geschäft, in der Logistik, im Compliance-Bereich, im Management, in der IT oder in anderen Geschäftsbereichen - und sind nicht auf technische Aktivitäten beschränkt.</t>
  </si>
  <si>
    <t>Reife-grad</t>
  </si>
  <si>
    <t>1.4</t>
  </si>
  <si>
    <t>1.5</t>
  </si>
  <si>
    <t>1.6</t>
  </si>
  <si>
    <t>2</t>
  </si>
  <si>
    <t>3</t>
  </si>
  <si>
    <t>4</t>
  </si>
  <si>
    <t>4.1</t>
  </si>
  <si>
    <t>4.2</t>
  </si>
  <si>
    <t>5</t>
  </si>
  <si>
    <t>5.2</t>
  </si>
  <si>
    <t>5.3</t>
  </si>
  <si>
    <t>6</t>
  </si>
  <si>
    <t>7</t>
  </si>
  <si>
    <t xml:space="preserve">+ Sofern gesetzlich erforderlich, wird ein Verzeichnis von Verarbeitungstätigkeiten gem. Art. 30 Abs. 1 und/oder Abs. 2 DSGVO (in letzterem Fall nur auftragsgegenständliche Informationen, ausdrücklich nicht andere Informationen/Angaben zu internen Verarbeitungen) geführt.
- Hinweis: für die Verarbeitung erforderliche technische und organisatorische Maßnahmen werden mit dem Fragebogen zur Informationssicherheit abgeprüft
- Es existiert eine Prozessbeschreibung/Ablaufbeschreibung mit definierten Zuständigkeiten.
</t>
  </si>
  <si>
    <t xml:space="preserve">+ Für die Übermittlung von Daten liegen entsprechende Prozesse und Arbeitsabläufe vor.
 - z.B. gültige Verträge iSd Art. 28 DSGVO, geeignete Transferinstrumente (z.B. Standardvertragsklauseln, Transfer Impact Assessments, Angemessenheitsbeschlüsse)
 - Sicherstellung der Zustimmung bzw. des Widerspruchrechts des Verantwortlichen bei Unterbeauftragungen.
</t>
  </si>
  <si>
    <t xml:space="preserve">+ Mit Auftraggebern vereinbarte vertragliche Vereinbarungen werden, soweit zutreffend, an Auftragnehmer und Kooperationspartner (Unterauftragsverarbeiter) weitergegeben.
+ Eine Überprüfung der Einhaltung vertraglicher Vereinbarungen findet statt.
- Aktuelle Kontaktdaten der Ansprechpartner beim Unterauftragnehmer sind verfügbar, werden eingeleitet und verfolgt.
</t>
  </si>
  <si>
    <t xml:space="preserve">+ Übermittlungen an Drittländer sind bekannt und werden systematisch erfasst.
 - z.B. durch entsprechende Dokumentationen im Verarbeitungsverzeichnis
+ Geeignete Garantien (Kapitel V DSGVO, Berücksichtigungen von Entscheidungen des EuGH zum internationalen Datentransfer, Transfer Impact Assessment bei Relevanz, insbes. bei Rolle als Datenexporteur) liegen für die Datenübermittlungen vor,.
+ Bei Datenübermittlingen an Drittstaaten wird geprüft, ob die Zustimmung des Verantwortlichen zu jeder Übermittlung an Drittländer einzuholen ist.
</t>
  </si>
  <si>
    <t xml:space="preserve">+ Betroffenenanfragen werden fristgerecht bearbeitet.
- Es sind Verfahren vorhanden, um den Verantwortlichen bei der Beantwortung von Betroffenenanfragen zu unterstützen.
- Mitarbeiter werden dahingehend geschult, dass sie bei einer eingehenden Betroffenenanfrage unverzüglich den jeweiligen Verantwortlichen kontaktieren und das weitere Vorgehen mit diesem abstimmen müssen.
</t>
  </si>
  <si>
    <t xml:space="preserve">+ Mitarbeiter sind geschult und sensibilisiert.
- Abstufung des Umfangs, der Häufigkeit und der Inhalte der Schulung nach Schutzbedarf der Daten
- Mitarbeiterinnen und Mitarbeiter in kritischen Bereichen (z.B. IT Administratoren) werden spezifisch auf ihre Tätigkeit ausgerichtet  unterwiesen und geschult (z.B. spezifische Schulungen oder Handlungsanweisung, Kurzvideos, etc.).
</t>
  </si>
  <si>
    <t xml:space="preserve">+ Mitarbeiter, zu deren Aufgabe die Verarbeitung personenbezogener Daten gehört, werden in dokumentierter Form zur Vertraulichkeit (auch über die Dauer des Arbeitsverhältnisses hinaus) und auf die Einhaltung der geltenden Datenschutzgesetze verpflichtet.
</t>
  </si>
  <si>
    <t xml:space="preserve">+ Der Umgang mit Weisungen hinsichtlich der auftragsgegenständlichen Verarbeitung des Verantwortlichen ist gewährleistet.
+ Es sind Verfahren und Maßnahmen vorhanden, welche sicherstellen, dass:
 - Weisungen dokumentiert sind
 - Weisungen umgesetzt werden können (z.B. Verfahren für das Berichtigen, Löschen, …)
 - Daten nach Auftraggeber und konkretem Auftrag getrennt sind.
</t>
  </si>
  <si>
    <t xml:space="preserve">+ Bestellung eines Datenschutzbeauftragten, sofern gesetzlich erforderlich, Art. 37 DSGVO
 - Festlegung, ob freiwillige oder verpflichtende Bestellung eines Datenschutzbeauftragten
 - sonst Bestimmung einer Datenschutzfunktion oder Vergleichbarem
+ Veröffentlichung der Kontaktdaten (z.B. im Internet)
+ Eingliederung in die Unternehmensstruktur
+ Ausübung der Kontrollpflichten aus Art. 39 Abs. 1 lit. b) DSGVO und entsprechende Dokumentation
+ Dokumentation des datenschutzrechtlichen Status und Bericht an die höchste Managementebene
+ Ausstattung mit ausreichenden Kapazitäten und Ressourcen   
 - Festlegung, ob hauptamtliche oder nebenamtliche Datenschutzfunktion
 - hinreichende fachliche Qualifikation
 - regelmäßige fachliche Fortbildungen
 - Zugang zu Fachliteratur
 - Unterstützung des Datenschutzbeauftragten durch Datenschutzkoordinatoren in den Unternehmensbereichen, abhängig von der Unternehmensgröße (z.B. Marketing, Vertrieb, Personal, Logistik, Entwicklung etc.)
</t>
  </si>
  <si>
    <t>- Namenskonvention entsprechend dem Jahr geändert (jetzt 2027)</t>
  </si>
  <si>
    <t>- Korrekturen der Übersetzung und einige Umformulierungen zum besseren Verständnis</t>
  </si>
  <si>
    <t>- Register "Information Security": Spalte "O"  - "Üblicher Verantwortlicher für die Prozessimplementierung" gelöscht.</t>
  </si>
  <si>
    <t>- Register "peototypenschutz": Spamte "M"  -  - "Üblicher Verantwortlicher für die Prozessimplementierung" gelöscht.</t>
  </si>
  <si>
    <t>- 1.1.1: Anforderung (sollte): wurde in eine Anforderung (muss)geändert:</t>
  </si>
  <si>
    <t xml:space="preserve">         (+ Die Richtlinien werden den Mitarbeitern in geeigneter Form (z. B. Intranet) zur Verfügung gestellt.)</t>
  </si>
  <si>
    <t>- 1.2.4: Die Control-ID 1.2.4 wurde in 6.1.3 geändert</t>
  </si>
  <si>
    <t>- 2.1.4: Neuformulierung der Anforderungen (muss)</t>
  </si>
  <si>
    <t>- 4.1.1: Anforderung für hohen Schutzbedarf: Die zeitliche Begrenzung der Identifizierungsmittel wurde gestrichen</t>
  </si>
  <si>
    <t>- 4.1.2: Anforderung (sollte): Minus in Plus geändert (Passwort nach dem Stand der Technik)</t>
  </si>
  <si>
    <t>- 5.2.3: Anforderung (sollte): Streichung von (+ Fallbezogene Sensibilisierungsmaßnahmen für Mitarbeiter, Grund: 2.1.3)</t>
  </si>
  <si>
    <t>- 5.2.8: Anforderungen für hohen Schutzbedarf: „-“ wurde zu „+“ geändert</t>
  </si>
  <si>
    <t xml:space="preserve">            Anforderungen für sehr hohen Schutzbedarf: </t>
  </si>
  <si>
    <t xml:space="preserve">            „Tests und alle gewonnenen Erkenntnisse werden dokumentiert. (I, A)“ wurde geändert</t>
  </si>
  <si>
    <t xml:space="preserve">            in „Ergebnisse und gewonnene Erkenntnisse werden aufgezeichnet. (I, A)“</t>
  </si>
  <si>
    <t>- 5.3.1: Änderung von "IT-System" zu "IT-Dienst"</t>
  </si>
  <si>
    <t xml:space="preserve">- 6.1.1: Anforderung (muss) wurde aus den Anforderungen für hohen Schutzbedarf entfernt: </t>
  </si>
  <si>
    <t xml:space="preserve">            (+ Die Einhaltung vertraglicher Vereinbarungen wird überprüft.) </t>
  </si>
  <si>
    <t xml:space="preserve">            Anforderungen für sehr hohen Schutzbedarf: Es wurden neue Anforderungen definiert.</t>
  </si>
  <si>
    <t>- 6.1.3: Die Control-ID 1.2.4 wurde in 6.1.3 geändert.</t>
  </si>
  <si>
    <t>- 8.1.7 wurde nach 8.1.8 verschoben</t>
  </si>
  <si>
    <t>2027</t>
  </si>
  <si>
    <r>
      <t xml:space="preserve">Informationssicherheit
</t>
    </r>
    <r>
      <rPr>
        <u/>
        <sz val="10"/>
        <rFont val="Calibri"/>
        <family val="2"/>
        <scheme val="minor"/>
      </rPr>
      <t>Allgemeine Änderungen:</t>
    </r>
  </si>
  <si>
    <r>
      <t xml:space="preserve">Informationssicherheit
</t>
    </r>
    <r>
      <rPr>
        <u/>
        <sz val="10"/>
        <rFont val="Calibri"/>
        <family val="2"/>
        <scheme val="minor"/>
      </rPr>
      <t>Spezifische Änderungen:</t>
    </r>
  </si>
  <si>
    <t>Alle Controls zum Prototypenschutz wurden neu angeordnet.
Controls 8.3 bis 8.5 wurden gestrichen. 
Spalte "L" wurde gelöscht.</t>
  </si>
  <si>
    <r>
      <t xml:space="preserve">Prototypenschutz
</t>
    </r>
    <r>
      <rPr>
        <u/>
        <sz val="10"/>
        <rFont val="Calibri"/>
        <family val="2"/>
        <scheme val="minor"/>
      </rPr>
      <t>Allgemeine Änderungen:</t>
    </r>
  </si>
  <si>
    <r>
      <t xml:space="preserve">Prototypenschutz
</t>
    </r>
    <r>
      <rPr>
        <u/>
        <sz val="10"/>
        <rFont val="Calibri"/>
        <family val="2"/>
        <scheme val="minor"/>
      </rPr>
      <t>Spezifische Änderungen:</t>
    </r>
  </si>
  <si>
    <t xml:space="preserve"> - 8.1   Physische und umgebungsbezogene Sicherheit wurde in 8.2 Physische und umgebungsbezogene Sicherheit geändert, 
           mit allen zugeordneten Controls außer 8.1.7.</t>
  </si>
  <si>
    <t>- 8.2.   Organisatorische Anforderungen wurde in 8.1 Organisatorische Anforderungen geändert, mit folgenden Änderungen:
           - Neue Controls in den organisatorischen Anforderungen: 8.1.1, 8.1.2, 8.1.4, 8.1.11, 8.1.12, 8.1.13
           - Gelöschte Controls in den organisatorischen Anforderungen: 8.2.4</t>
  </si>
  <si>
    <t>- NIST CSF2-Zuordnung</t>
  </si>
  <si>
    <t>- Entfernung der Zuordnungen zu ISO 27001:2013</t>
  </si>
  <si>
    <t xml:space="preserve">-  Der realisierte Prozess erfüllt seinen (Prozess-) Zweck.
-  Die beabsichtigten Basispraktiken werden nachweisbar durchgeführt.
</t>
  </si>
  <si>
    <t>Steuerung der Prozessdurchführung (PA 2.1):
- Die Leistungsziele des Prozesses sind identifiziert.
-  Die Durchführung des Prozesses wird geplant und überwacht.
-  Die Durchführung des Prozesses wird zur Erfüllung der Planungen angepasst.
-  Verantwortlichkeiten und Befugnisse zur Durchführung des Prozesses sind definiert, zugewiesen und kommuniziert.
-  Für die Durchführung des Prozesses notwendige Ressourcen und Informationen sind ermittelt, bereitgestellt, zugewiesen und werden genutzt.
-  Schnittstellen zwischen den betroffenen Einheiten werden gemanagt, um eine effektive Kommunikation und eine klare Zuweisung von Verantwortlichkeiten sicherzustellen.
Management der Arbeitsergebnisse (PA 2.2):
- Anforderungen an die Arbeitsergebnisse des Prozesses sind definiert
- Anforderungen an die Dokumentation und die Steuerung der Arbeitsergebnisse sind definiert.
- Arbeitsergebnisse werden angemessen identifiziert, dokumentiert und gesteuert.
-  Arbeitsergebnisse werden in Übereinstimmung mit geplanten Maßnahmen überprüft und nötigenfalls angepasst, um die Anforderungen zu erfüllen.</t>
  </si>
  <si>
    <t>Prozessmessung  (PA 4.1):
- Anforderungen an Prozessinformationen zur Unterstützung von relevanten, definierten Geschäftszielen sind etabliert.
-  Ziele zur Prozessmessung sind aus den Anforderungen an Prozessinformationen abgeleitet.
-  Quantitative Ziele bezüglich der Prozessdurchführung zur Unterstützung von relevanten, definierten Geschäftszielen sind etabliert.
-  Kennzahlen und die Häufigkeit von Messungen sind identifiziert und sind in Übereinstimmung mit den Zielen zur Prozessmessung und den quantitativen Zielen bezüglich der Prozessdurchführung definiert.
-  Messergebnisse sind gesammelt, analysiert und werden berichtet, um den Grad der quantitativen Zielerreichung bezüglich der Prozessdurchführung zu überwachen.
-  Messergebnisse werden genutzt, um die Durchführung des Prozesses zu charakterisieren.
 Prozesssteuerung (PA 4.2):
- Analyse- und Steuerungstechniken sind bestimmt und werden, wie jeweils zutreffend, angewendet.
- Variable Steuerungsgrenzen sind zur gewöhnlichen Durchführung des Prozesses etabliert.
-  Messdaten für spezielle Varianten werden analysiert.
-  Korrekturmaßnahmen werden durchgeführt, um spezielle Varianten zu berücksichtigen.
- Steuerungsgrenzen werden (falls erforderlich) im Anschluss an Korrekturmaßnahmen erneut etabliert.</t>
  </si>
  <si>
    <t>Prozessinnovation (PA 5.1)
- Ziele zur Prozessverbesserung sind für den jeweiligen Prozess definiert, welcher die relevanten Geschäftsziele unterstützt.
-  Geeignete Daten werden analysiert, um die allgemeinen Ursachen für Variationen bei der Durchführung von Prozessen zu identifizieren.
-  Geeignete Daten werden analysiert, um Möglichkeiten für die Anwendung von Best Practices und Innovation zu identifizieren.
-  Möglichkeiten zur Verbesserung, die aus neuen Technologien und neuen Prozesskonzepten abgeleitet werden, sind identifiziert.
-  Eine Umsetzungsstrategie ist etabliert, um die Ziele einer Prozessverbesserung zu erreichen.
-  Kontinuierliche Optimierung (PA 5.2):
- Die Auswirkung aller vorgeschlagenen Änderungen wird in Bezug auf die Ziele des definierten und des Standardprozesses bewertet.
-  Die Umsetzung aller beschlossenen Änderungen wird gemanagt, um sicherzustellen, dass jegliche Unterbrechung der Durchführung eines Prozesses begriffen und darauf eingewirkt wird.
-  Die Wirksamkeit einer Prozessänderung wird auf Grundlage der tatsächlichen Leistung gegenüber definierten Prozessanforderungen und Prozesszielen beurteilt, um zu bestimmen, ob Ergebnisse mit allgemeinen oder speziellen Fällen übereinstimmen.</t>
  </si>
  <si>
    <t>-  Welche Projekte wurden in Bezug auf Informationssicherheit durchgeführt?
-  Welche Risiken wurden in diesem Zusammenhang für das einzelne Projekt identifiziert?
-  Welche Kriterien werden für die Bewertung des Risikos von Projekten angewendet?
-  Welche Maßnahmen wurden abgeleitet?
-  Wurden die Maßnahmen dokumentiert?
-  Wurde das Risiko während des Projektverlaufs auf Änderungen überprüft?</t>
  </si>
  <si>
    <t>-  Welche Schutzniveaus sind im Unternehmen definiert, und welche Kriterien werden angewendet, um diese zu klassifizieren?
-  Welche Maßnahmen sind für jedes Schutzniveau definiert?
-  Wie kann die Klassifizierung der Informationen von Mitarbeitern erkannt werden?
-  Wie werden Informationen klassifiziert?
-  Welche Vorschriften werden für den Schutz von Informationen abgeleitet (Speichermedien/Dokumente)?
-  Inwieweit wissen Mitarbeiter, wie Informationen zu klassifizieren sind?
-  Welche Werkzeuge gibt es für die Einstufung in die Klassifikation?
-  Wie werden Informationsobjekte gekennzeichnet?
-  Wer ist für die Einstufung in die Klassifikation verantwortlich?
-  Wie werden nicht gekennzeichnete Dokumente gehandhabt?
-  Welche Maßnahmen müssen für jede Schutzanforderung in verschiedenen Situationen ergriffen werden (z. B. Übertragung, Vernichtung, Aufbewahrung, Transport, Speicherung)?
-  Welche Kontaktkanäle stehen zur Verfügung, damit Mitarbeiter Unterstützung bei der Klassifizierung erhalten können?</t>
  </si>
  <si>
    <t xml:space="preserve">+ Es werden keine organisationsfremden IT-Dienste ohne explizite Bewertung und Umsetzung der Informationssicherheitsanforderungen eingesetzt. 
Die folgenden Aspekte werden berücksichtigt:
  - Eine Risikobewertung der organisationsfremden IT-Dienste liegt vor,
  - Gesetzliche, regulatorische und vertragliche Anforderungen sind berücksichtigt.
+ Die organisationsfremden IT-Dienste wurden auf den Schutzbedarf der verarbeiteten Informationswerte abgestimmt.
</t>
  </si>
  <si>
    <t xml:space="preserve">+ Ein Konzept zur Sensibilisierung und Schulung der Mitarbeiter ist erstellt. Die folgenden Aspekte sind berücksichtigt:
  - Richtlinie zur Informationssicherheit,
  - Meldungen von Informationssicherheitsereignissen,
  - Verhalten bei Auftreten von Schadsoftware,
  - Richtlinien zu Benutzerkonten und Anmeldeinformationen (z. B. Passwort-Richtlinie),
  - Compliance-Themen der Informationssicherheit,
  - Anforderungen und Verfahren zum Einsatz von Geheimhaltungsvereinbarungen bei der gemeinsamen Nutzung schutzbedürftiger Informationen,
  - Nutzung organisationsfremder IT-Dienste.
+ Zielgruppen für Schulungs- und Sensibilisierungsmaßnahmen (d. h. Personen, die in bestimmten Risikoumgebungen tätig sind, wie z. B. Führungskräfte einschließlich Organisationsleiter, Administratoren, Mitarbeiter mit Zugriff auf Kundennetzwerke sowie Personal in Produktionsbereichen) werden identifiziert und in einem Schulungskonzept berücksichtigt.
+ Das Konzept wurde vom verantwortlichen Management freigegeben.
+ Schulungs- und Sensibilisierungsmaßnahmen werden sowohl in regelmäßigen Abständen als auch als Reaktion auf Ereignisse durchgeführt.
+ Die Teilnahme an Schulungs- und Sensibilisierungsmaßnahmen wird dokumentiert. 
+ Mitarbeitern sind die Ansprechpartner für Informationssicherheit bekannt.
</t>
  </si>
  <si>
    <t>Einleitung:
Das Sicherheitszonen-Konzept beschreibt im Wesentlichen unterschiedliche physische Bereiche mit unterschiedlichen Schutzanforderungen. Wie eine entsprechende Zone zu schützen ist, leitet sich von den Schutzanforderungen der dort befindlichen Assets ab. Je wichtiger die dort befindlichen Assets sind, desto höher sind die Schutzanforderungen der Sicherheitszone.
Beispielsweise sind Personaldaten oder Prototyp-Daten und die Bereiche, in denen diese verarbeitet werden, sensibler als Bereiche der Kantine, in denen Speisekarten angezeigt werden.
Grundsätzlich kann jedes Unternehmen frei über die Anzahl der vorhandenen Zonentypen entscheiden. Ein Ansatz wäre zum Beispiel, die Klassifizierungsebenen von „öffentlich“ bis beispielsweise „streng vertraulich“ zu verknüpfen und die analoge Definition von 4 Sicherheitszonen.
Basisinformation:
In einem effektiven Sicherheitszonenkonzept werden unterschiedliche Sicherheitszonen voneinander durch geeignete Maßnahmen getrennt. Diese Trennungen können unter anderem durch die folgenden Maßnahmen erfolgen:
- Technische Maßnahmen wie Detektoren und Alarmüberwachung.
-  Physische Maßnahmen wie die Nutzung von Wänden, Türen, Verriegelungssystemen
- Maßnahmen unter Einsatz von Personal wie Wachpersonal, Pförtner, Empfangsmitarbeiter
- Organisatorische Maßnahmen wie Prozesse für die Zuweisung und den Entzug von Zugangsberechtigungen.
Nur wenn eine Zone von den vorhergehenden Zonen mittels einer oder mehrerer Maßnahmen getrennt ist, kann diese als unabhängige Zone betrachtet werden. Wenn keine Schutzmaßnahme zwischen den jeweiligen Sicherheitszonen vorhanden ist, fällt die Sicherheitszone mit höherem Schutzgrad auf die Zone mit niedrigerem Schutzgrad zurück.
Im Beispiel eines Großraumbüros ist es nicht möglich, einen Teil als hochsensible Zone beispielsweise für den Umgang mit streng vertraulichen Daten festzulegen, und den anderen Teil als interne Zone.
Im Beispiel eines Serverraums fällt dieser auf den Schutzgrad des vorhandenen Bereichs wie z. B. Fluren zurück, wenn die Türen des Serverraums nicht verriegelt sind und keine Überwachung stattfindet.
Sicherheitszonen sollten nach dem Zwiebelschalenprinzip aufgebaut sein. Eine Zone mit hohem Schutz grenzt gewöhnlich nicht an einen öffentlichen Bereich an (z. B. die Prototypen-Lagerhalle befindet sich direkt neben der öffentlich zugänglichen Kantine). Idealerweise liegt zwischen einem öffentlichen Bereich und einem hochsensiblen Bereich, wie der Prototypen-Lagerhalle, eine „interne“ Zone als Puffer, die nur von den eigenen Mitarbeitern des Unternehmens betreten werden kann.
Eine direkte Ableitung von Schutzmaßnahmen von den Sicherheitszonen ist die Umsetzung des Need-to-know-Prinzips. Je sicherheitsrelevanter die Sicherheitszone ist, desto weniger Personen sollten den Bereich betreten können. Wenn beispielsweise die gesamte Belegschaft ein Großraumbüro betreten kann, benötigen gewöhnlich ausschließlich Administratoren Zugangsberechtigungen für den Serverraum. Daher ist für die Umsetzung eines Sicherheitszonenkonzepts stets die Umsetzung eines Zugangskonzepts erforderlich. Es sollte jedoch beachtet werden, dass die Verriegelungskonzepte nicht 1 zu 1 den Sicherheitszonen entsprechen, da beispielsweise ein Prototyp, der für die hochsensible Prototypschutz-Zone verantwortlich ist, nicht in die hochsensible Serverraum-Zone gelangen darf, oder der Administrator nicht unbedingt Prototyp-Bereiche betreten muss.
Die Definition von Sicherheitszonen kann unter anderem die folgenden Bereiche betreffen:
- Technische Maßnahmen: Nutzung von Alarmanlagen, Bewegungsmeldern, Videokameras + physische Maßnahmen: Wände, Stacheldraht, Umzäunungen, Widerstandsklassen von Türen &amp; Fenstern
- Maßnahmen unter Einsatz von Personal: Einsatz von Pförtnern, Sicherheitsdienste, die Kontrollgänge durchführen, Einsatz von organsiationsfremden Dienstleistern wie z. B. Reinigungsfirmen
- Organisatorische Maßnahmen: Zuweisung von Zugangsberechtigungen (Need-to-know), Häufigkeit von Überprüfungen der Zugangsberechtigungen; Einführung von Tonaufzeichnungsgeräten; Verdeckung der Optik von Mitarbeiter-Smartphones und Unkenntlichmachung von Mitarbeitern; Anforderungen an Bildschirmsperren und an eine aufgeräumte Arbeitsumgebung; Anforderungen an die Besucherregistrierung; Abschluss von Geheimhaltungsvereinbarungen (GHV); Nutzung oder Verbot von Smart Devices (z. B. mit Mikrofonen)
#####Technik mit organisatorischen Maßnahmen#####
Ausführungshilfen zur Festlegung von Sicherheitszonen im Sicherheitszonenkonzept:
Für Sicherheitszonen hat sich in der Praxis die Verwendung eines Zonenschemas auf der Grundlage der Klassifizierung von vier Zonentypen bewährt: öffentlicher Bereich, Bereich mit normalem Schutz, Bereich mit hohem Schutz und Bereich mit sehr hohem Schutz. Es ist insbesondere beim ersten Entwurf von Sicherheitszonen einfacher, die Schutzanforderungen der Assets in ein Zonenschema zu übertragen.
Ebenfalls als hilfreich erwiesen hat sich die farbliche Kennzeichnung der Sicherheitszonen auf Lageplänen der Grundstücke und Gebäude, um dem Unternehmen selbst und möglichen Prüfern einen schnellen Überblick über die Lage der Sicherheitszonen zu geben. Eine Möglichkeit ist die Verwendung von klar definiterten und intuitiv erkennbaren Farben für jede Sicherheitszone. Beispielsweise könnte das folgende Farbschema gewählt werden:
+ Grautöne = öffentliche Bereiche
+ Grüntöne = interne Bereiche
+ Gelbtöne = Bereiche mit hohem Schutzbedarf (z. B. vertraulich)
+ Rottöne = Bereiche mit sehr hohem Schutzbedarf (z. B. streng vertraulich)</t>
  </si>
  <si>
    <t>Beispielsweise können Sicherheitszonen wie folgt dargestellt werden:
- Öffentlich (typische Farbkennzeichnung im Sicherheitszonenplan: grau): Öffentliche Straße, Parkplatz ohne Umzäunungen, Firmengelände, wenn keine Umzäunung vorhanden ist, Treppenhaus in einem Gebäude mit mehreren Mietern.
-  Normale Schutzanforderungen (typische Farbkennzeichnung im Sicherheitszonenplan: grün) (z. B. interne Daten): Firmengelände, wenn eine vollständige Umzäunung vorhanden ist, Empfangsbereiche, Konferenzräume, Flure, allgemeine Bereiche, in denen sich alle Mitarbeiter aufhalten können, diese aber nicht von öffentlichen Bereichen aus betreten werden können.
- Besondere Schutzanforderungen (typische Farbkennzeichnung im Sicherheitzonenplan: violett): Serverraum, Infrastruktur-Schalt- und Verteilungsräume, Chemikalienlager
Beispiel für eine Zone mit normalen Schutzanforderungen:
Das folgende Beispiel enthält ausgewählte Maßnahmen für ein Großraumbüro der Versandabteilung, in dem ausschließlich interne Informationen wie Versandinformationen, Lieferscheine und Verpackungsetiketten hergestellt und verarbeitet werden. Die Klassifizierung der dort befindlichen Assets ist höchstens „interner Natur“.
-  Beispiel für technische Maßnahmen: Das Großraumbüro hat keine gesonderten technischen Schutzmaßnahmen umgesetzt.
-  Beispiel für physische Maßnahmen: Die Fassade sowie Türen und Fenster sind in Massivbauweise gebaut und bieten somit einen Einbruchschutz entsprechend der Widerstandsklasse RC 2 nach DIN EN 1627. Die Türen zum Großraumbüro sind am Tage offen, so dass jeder Mitarbeiter des Unternehmens den Raum jederzeit betreten kann. Am Abend wird die Tür verriegelt.
-  Beispiel für Maßnahmen mit Einsatz von Personal: Nachts führt ein Sicherheitsdienst sporadisch Streifgänge durch. Eine organisationsfremde Reinigungsfirma reinigt das Großraumbüro, wenn dieses außerhalb der regulären Arbeitszeiten nicht besetzt ist, und nutzt ihre eigenen Schlüssel.
-  Beispiel für organisatorische Maßnahmen: Jeder Mitarbeiter des Großraumbüros hat seinen eigenen Schlüssel. Ein Verbot der Nutzung von firmeneigenen und privaten Smartphones wurde nicht ausgesprochen. Die Mitarbeiter können diese Geräte frei nutzen. Eine Überprüfung der zugewiesenen Zugangsberechtigungen findet sporadisch statt. Mitarbeiter dürfen Dokumente wie Lieferscheine nach der Arbeit auf den Tischen liegen lassen. Besucher (und Lieferanten) dürfen den Bereich nach einer Registrierung, und falls dies notwendig ist, allein betreten, und brauchen im Voraus keine explizite Vertraulichkeitsvereinbarung abzuschließen.</t>
  </si>
  <si>
    <t>Beispielsweise können Sicherheitszonen wie folgt dargestellt werden:
- Hohe Schutzanforderungen (typische Farbkennzeichnung im Sicherheitszonenplan: gelb/orange) (z. B. vertrauliche Daten): Personalabteilung, Konstruktionsbüro, IT-Büro, Leitungsbüros
Beispiel für eine Zone mit hohem Schutzbedarf:
Das folgende Beispiel enthält ausgewählte Maßnahmen für Konstruktionsbüros, in denen Angebotsunterlagen, Spezifikationen und Berechnungen erstellt, bearbeitet und aufbewahrt werden. Die Klassifizierung der dort befindlichen Assets ist „vertraulicher Art“.
-  Beispiel für technische Maßnahmen: Das Konstruktionsbüro ist mit Bewegungsmeldern ausgestattet. Nach der täglichen Arbeitszeit wird die Alarmanlage für das gesamte Gebäude um 22:00 Uhr aktiviert und automatisch um 6:00 Uhr deaktiviert.
-  Beispiel für physische Maßnahmen: Die Fassade sowie Türen und Fenster sind in Massivbauweise gebaut und bieten somit einen Einbruchschutz entsprechend der Widerstandsklasse RC 2 nach DIN EN 1627. Die Türen zum Konstruktionsbüro sind am Tage offen, wenn die Konstruktionsmitarbeiter innerhalb der Zone arbeiten. Am Abend und bei Abwesenheit der MItarbeiter wird die Tür verriegelt.
-  Beispiel für Maßnahmen mit Einsatz von Personal: Nachts führt ein Sicherheitsdienst sporadisch Streifgänge durch. Eine organisationsfremde Reinigungsfirma reinigt das Konstruktionsbüro während der regulären Arbeitszeiten ausschließlich unter Aufsicht der anwesenden Mitarbeiter. Die Reinigungsfirma hat keine eigenen Schlüssel zum Konstruktionsbüro.
-  Beispiel für organisatorische Maßnahmen: Nur die Mitarbeiter der Konstruktion haben ihren eigenen Schlüssel. Ein Verbot der Nutzung von firmeneigenen und privaten Smartphones wurde nicht ausgesprochen. Mitarbeiter können diese Geräte frei benutzen, jedoch besteht ein Verbot für das Aufnehmen von Fotos im Raum. Eine Überprüfung der zugewiesenen Zugangsberechtigungen findet einmal im Jahr statt. Mitarbeiter der Konstruktion sind verpflichtet, vertrauliche Unterlagen nach der Arbeit in abgeschlossenen Schränken aufzubewahren. Besuchern (und Lieferanten) ist es nicht gestattet, den Bereich allein zu betreten, und diese werden in diesem Bereich jederzeit begleitet.</t>
  </si>
  <si>
    <t xml:space="preserve">-  Welche verschiedenen Sicherheitzonen gibt es?
-  Wie sind Ihre Sicherheitszonen ausgeführt?
-  Was sind die Gründe für die Wahl Ihrer Sicherheitszonen?
-  Wo befinden sich die Bereiche mit sehr hohem Schutzbedarf?
-  Was passiert im Falle eines Einbruchs?
-  Wieviel Personen haben Zugang zu Zone XYZ?
-  Wer weist die entsprechenden Zugangsberechtigungen für den Bereich XYZ zu?
-  Wann wurde die letzte Überprüfung der zugewiesenen Zugangsberechtigungen für ausgewählte Bereiche durchgeführt?
-  Wann haben Sie zum letzten Mal eine Zugangsberechtigung widerrufen?
-  Wie dokumentieren Sie die Anfrage, Genehmigung und Zuweisung von Zugangsberechtigungen?
-  Wie funktioniert der Prozess der Besucherregistrierung?
</t>
  </si>
  <si>
    <t>-  Sicherheitszonenkonzept und -plan (Lageplan)
- Schlüssellisten
- Auszüge der zugewiesenen Berechtigungen aus einem elektronischen Zugangskontrollsystem
- Zugriffsprotokolle ausgewählter Bereiche
- Besucherrichtlinie
- Leitlinie für den Umgang mit mobilen IT-Geräten
- Protokolle von Überprüfungen
- Fotos der entsprechenden Bereiche mit erkennbaren Sicherheitsmaßnahmen
- Verträge mit Sicherheitsunternehmen</t>
  </si>
  <si>
    <t>Einleitung:
Das grundlegende Ziel dieser Maßnahme besteht darin, sich kontinuierlich mit den aktuellen Schwachstellen in IT-Systemen jeglicher Art zu befassen, um bekannte Lücken möglichst schnell zu schließen, bevor sie ausgenutzt werden können. 
Begründung:
Angreifer können Schwachstellen in IT-Systemen ausnutzen, beispielsweise um sich Zugang zum Netzwerk und somit zu Informationsträgern und Informationswerten zu verschaffen. Die Erkennung von Schwachstellen spielt daher in der Informationssicherheit eine zentrale Rolle. Sie bildet die Grundlage für das notwendige Schwachstellenmanagement und somit auch für die anschließenden Risikoanalysen und die Ableitung von Maßnahmen.
Basisinformationen:
Da ausgenutzte Schwachstellen äußerst weitreichende Auswirkungen haben können, insbesondere wenn der Angriff überhaupt nicht erkannt wird (z. B. „Abhören“ ohne direkten Schaden), ergibt ein systematischer Ansatz Sinn. Es ist wichtig, so viel Informationen wie möglich über die in Ihrer eigenen Organisation und organisationsfremden Systemen verwendeten IT-Systeme zu gewinnen, wie z. B.:
- Betriebssysteme
- Firmware
- Apps
- Cloud-Dienste
Ein ISMS kann hierbei im Allgemeinen seine Stärken voll ausspielen. Maßnahmen, die hierbei helfen können, sind zum Beispiel:
- Festlegung von Verantwortlichkeiten (siehe 1.2.2 und 1.2.4)
- Identifizierung relevanter Systeme (siehe auch 1.3.1)
- Identifizierung von Risiken (siehe 1.4.1)
- Schulung und Sensibilisierung der Mitarbeiter (siehe 2.1.3)
- Vorbereitung auf Ausnahmesituationen (siehe 1.6.3)
- Änderungsmanagement (siehe 5.2.1)
- Überprüfung von Informationssystemen (siehe 5.2.6)</t>
  </si>
  <si>
    <t xml:space="preserve">+ Erweiterte Anforderungen an die Verwaltung und Steuerung von Netzwerken sind ermittelt und umgesetzt. Die folgenden Aspekte werden berücksichtigt: (C, I, A)
  - Authentifizierung von IT-Systemen im Netzwerk,
  - Der Zugriff auf die Managementschnittstellen von IT-Systemen ist eingeschränkt,
  -  Spezielle Risiken (z. B. drahtloser Zugriff und Fernzugriff).
</t>
  </si>
  <si>
    <t xml:space="preserve">-  Vorlage für eine Geheimhaltungsvereinbarung (NDA, en:  Non-Disclosure Agreement) mit dem Auftragnehmer
- Beispiel für eine unterzeichnete NDA
- Beispiel für eine Risikobewertung (Schwerpunkt: Informationssicherheitsaspekte)
- Informationssicherheitsrichtlinie für Dienstleister/Vertragsklauseln bezüglich Informationssicherheit 
- Prozessbeschreibung B2B-/Lieferantenmanagement (z. B. Lieferantenauswahl, Lieferantenbewertung, Lieferantenqualifizierung)
- Sichtung von Selbstauskünften
- Sichtung von Bescheinigungen/Zertifikaten ausgewählter Lieferanten (z. B. TISAX-Label; Zertifikat nach ISO 27001)
+ Beispiel für eine durchgeführte Lieferantenbewertung (Schwerpunkt auf Informationssicherheitsaspekten)
+ Sichtung von Auditberichten
+ Liste freigegebener Auftragnehmer
+ Sichtung des SLA-Reportings 
</t>
  </si>
  <si>
    <t>Eine Sicherheitsschließeinheit bietet erhöhten Schutz vor unbefugtem Öffnen - d. h. vor Aufbrechen, Aufbohren, Aufhebeln oder Manipulation.
Die Schließung darf nur von befugten Personen reproduziert werden.
Die dokumentierten Ein- und Ausgangszeiten müssen unter Berücksichtigung der länderspezifischen datenschutzrechtlichen Bestimmungen mit einer maximalen Aufbewahrungsfrist versehen werden.</t>
  </si>
  <si>
    <t>8.1 Prototypenschutz - Physische und umgebungsbezogene Sicherheit (na)</t>
  </si>
  <si>
    <t>8.2 Prototypenschutz - Organisatorische Anforderungen (na)</t>
  </si>
  <si>
    <t>Schutzmaßnahmen - Umsetzung in Projekten</t>
  </si>
  <si>
    <t>individuell zu bestimmen (z. B. Grün: &gt; 90 %, Gelb: 70 % - 90 %, Rot: &lt; 70 %)</t>
  </si>
  <si>
    <t>individuell zu bestimmen (0 - 20 gering, 20 - 50 mittel, 50+ hoch)
mögliche Ausprägung zur Vergleichbarkeit von Unternehmenseinheiten: in Bezug auf die Mitarbeiteranzahl z. B. Einheit: Vorfälle/100 Mitarbeiter</t>
  </si>
  <si>
    <t>individuell zu bestimmen (z. B. Grün: &gt; 90 %, Gelb: 70 % - 90 %, Rot: &lt; 70 %, Sonderfall rechnungslegungsrelevante IT-Systeme: Zielabdeckung = 100 %)</t>
  </si>
  <si>
    <t>individuell zu bestimmen (z. B. Grün: &lt; 10 %, Gelb: 10 % - -30 %, Rot: &gt; 30%)</t>
  </si>
  <si>
    <t>individuell zu bestimmen (z. B. Ziel: 100 % nach max. 30 Minuten,
Grün: &gt; 90 %, Gelb: 70 % - 90 %, Rot: &lt; 70 %)</t>
  </si>
  <si>
    <t>individuell zu bestimmen (z. B. Grün: = 100 % (der zu sichernden IT-Systeme), Gelb: 70 % - 99 %, Rot: &lt; 70 %)</t>
  </si>
  <si>
    <t>individuell zu bestimmen (z. B. Ziel: 100 % nach max. 10 Tagen,
Grün: &gt; 90 %, Gelb: 70 % - 90 %, Rot: &lt; 70 %)</t>
  </si>
  <si>
    <t>individuell zu bestimmen (z. B. je nach Kategorie maximale Lösungszeiträume:
-PRIO 1: Tage
-PRIO 2: Wochen
-PRIO 3: Monate
ungelöste Vorfälle innerhalb eines Zeitraums, z. B. Grün: &lt; 2 %, Gelb: 2 % - 5 %, Rot: &gt; 5 %)</t>
  </si>
  <si>
    <t>Durch die Ausübung der (nachstehend definierten) lizenzierten Rechte erklären Sie sich rechtsverbindlich mit den Bedingungen dieser Creative Commons Namensnennung - Keine Bearbeitungen 4.0 International Public License („Public License“) einverstanden. Soweit die vorliegende Public License als Lizenzvertrag ausgelegt werden kann, gewährt Ihnen der Lizenzgeber die in der Public License genannten lizenzierten Rechte im Gegenzug dafür, dass Sie diese Lizenzbedingungen akzeptieren, und gewährt Ihnen die entsprechenden Rechte in Hinblick auf Vorteile, die der Lizenzgeber durch das Verfügbarmachen des lizenzierten Materials unter diesen Bedingungen hat.</t>
  </si>
  <si>
    <t>Abschnitt 1 - Definitionen.</t>
  </si>
  <si>
    <t>Abschnitt 2 - Umfang</t>
  </si>
  <si>
    <t>A.     Angebot des Lizenzgebers - Lizenziertes Material. Jeder Empfänger des lizenzierten Materials erhält automatisch ein Angebot des Lizenzgebers, die lizenzierten Rechte unter den Bedingungen der vorliegenden Public License auszuüben.</t>
  </si>
  <si>
    <t>Abschnitt 3 - Lizenzbedingungen.</t>
  </si>
  <si>
    <t>Abschnitt 4 - Sui-generis-Datenbankrechte.</t>
  </si>
  <si>
    <t>Abschnitt 5 - Gewährleistungsausschluss und Haftungsbeschränkung.</t>
  </si>
  <si>
    <t>Abschnitt 6 - Laufzeit und Beendigung.</t>
  </si>
  <si>
    <t>Abschnitt 7 - Sonstige Bedingungen.</t>
  </si>
  <si>
    <t>Abschnitt 8 - Auslegung.</t>
  </si>
  <si>
    <t>na</t>
  </si>
  <si>
    <t>Ihre Anmerkungen werden der ENX-Arbeitsgruppe ISA zur weiteren Diskussion vorgelegt.</t>
  </si>
  <si>
    <t>Möchten Sie Feedback zu bestimmten Themen im ISA-Katalog geben?
Bitte nutzen Sie dazu unser Feedback-Formular hier:</t>
  </si>
  <si>
    <t>ENX ISA-Feedback</t>
  </si>
  <si>
    <t xml:space="preserve"> Ein Coworking Space ist eine gemeinsam genutzte Büroumgebung, in der Personen aus verschiedenen Unternehmen, Teams oder Berufsgruppen arbeiten. Diese Räume bieten eine Vielzahl von Annehmlichkeiten, die denen herkömmlicher Büros ähneln, wie beispielsweise Schreibtische, Besprechungsräume und Internetzugang. Der Coworking Space wird von einem Dritten bereitgestellt, der nicht Teil des ISMS ist. Coworking Spaces sind darauf ausgelegt, Zusammenarbeit und Gemeinschaft zu fördern. Sie bieten eine flexible und kostengünstige Alternative zur Anmietung eines eigenen Büros und sind daher bei Freiberuflern, Start-ups und sogar größeren Unternehmen beliebt, die ihre Gemeinkosten senken möchten. Das Konzept entstand Anfang der 2000er Jahre und hat sich seitdem zu einem globalen Phänomen entwickelt. </t>
  </si>
  <si>
    <t>Coworking Space</t>
  </si>
  <si>
    <t>Erkanntes Auftreten eines IT-System-, -Dienst- oder Netzwerk-Zustands, der auf eine mögliche Verletzung der Informationssicherheit, -Richtlinie oder auf ein Versagen von Maßnahmen hindeutet, oder eine zuvor unbekannte Situation, die sicherheitsrelevant sein kann.</t>
  </si>
  <si>
    <t xml:space="preserve">Prototypenschutz schützt physische Prototypen, die als schutzbedürftig eingestuft werden. Prototypen schließen Fahrzeuge, Komponenten und Bauteile ein. Der Eigentümer des geistigen Eigentums für den Prototyp wird als Eigentümer des Prototyps angesehen.
Die Inbetriebnahme-Abteilung des Eigentümers ist für die Klassifizierung des Schutzbedarfs eines Prototyps verantwortlich. Bei Prototypen, die als Prototypen mit hohem oder sehr hohem Schutzbedarf eingestuft sind, müssen die Mindestanforderungen an den Prototypschutz angewendet werden. 
</t>
  </si>
  <si>
    <t>2027.1</t>
  </si>
  <si>
    <t>Allgemeine Änderungen: Korrekturen von Rechtschreibfehlern und Zeichensetzung</t>
  </si>
  <si>
    <t>Definitionen für "Coworking space" and "Office-Less" ergänzt</t>
  </si>
  <si>
    <t>Definition für "Projekt" überarbeitet</t>
  </si>
  <si>
    <t>4.1.2.   Formulierung „Stand der Technik“ ersetzt</t>
  </si>
  <si>
    <t>8.1.1.	 PTS 8.1.1 Sollte-Anforderung entfernt</t>
  </si>
  <si>
    <t>8.1.8.  	Schutz vor unberechtigtem Zutritt zu Sicherheitsbereichen:
"einschließlich einer rückverfolgbaren Dokumentation" ergänzt</t>
  </si>
  <si>
    <t>Willkommen Seite</t>
  </si>
  <si>
    <t>Feedback URL ergänzt</t>
  </si>
  <si>
    <t>Fehler in der Berechnung und im Spinnendiagramm korrigiert</t>
  </si>
  <si>
    <t xml:space="preserve">+ Die Auswahl der Verfahren zur Benutzerauthentifizierung wird auf Basis einer Risikobewertung getroffen. Mögliche Angriffsszenarien werden berücksichtigt (z. B. direkte Zugänglichkeit über das Internet).
+ Die Authentifizierungsverfahren entsprechen den anerkannten Best Practices im Bereich Sicherheit.
</t>
  </si>
  <si>
    <r>
      <rPr>
        <sz val="10"/>
        <rFont val="Calibri"/>
        <family val="2"/>
        <scheme val="minor"/>
      </rPr>
      <t>- 2.1.3:</t>
    </r>
    <r>
      <rPr>
        <b/>
        <sz val="10"/>
        <rFont val="Calibri"/>
        <family val="2"/>
        <scheme val="minor"/>
      </rPr>
      <t xml:space="preserve"> </t>
    </r>
    <r>
      <rPr>
        <sz val="10"/>
        <rFont val="Calibri"/>
        <family val="2"/>
        <scheme val="minor"/>
      </rPr>
      <t>Explizite Trainings für das obere Management/ Geschäftsführung ergänzt</t>
    </r>
  </si>
  <si>
    <t>Änderungseintrag  6.1.3.   Muss-Anforderung: SOA des Lieferanten entfernt</t>
  </si>
  <si>
    <t>Change-Eintrag zu Version 2027 zu Control 2.1.3 ergänzt</t>
  </si>
  <si>
    <t>Office-less</t>
  </si>
  <si>
    <t xml:space="preserve">Der Begriff office-less bezieht sich im Allgemeinen auf ein Arbeitsumfeld, in dem herkömmliche Büroräume auf ein Minimum reduziert oder ganz abgeschafft werden. Dieses Konzept umfasst häufig Remote-Arbeit, flexible Arbeitsorte und den Einsatz von Technologie, um in Verbindung zu bleiben und produktiv zu arbeiten, ohne an einen bestimmten physischen Bürostandort gebunden zu sein.
</t>
  </si>
  <si>
    <t xml:space="preserve">ISO 27001:2022: A.5.1
------
ISA/IEC 62443-2-1: 6.2.1
------
NIST CSF 2.0: GV.PO-01, GV.PO-02
</t>
  </si>
  <si>
    <t xml:space="preserve">-  Welche Informationssicherheitsvorgaben wurden festgelegt?
-  Was sind die Leitlinien für die Informationssicherheit?
-  Wer gibt diese frei?
-  Sind die Anforderungen mit den Zielen der Organisation abgestimmt?
-  Was sind die Ziele der Organisation bezüglich des ISMS und wie sind diese zu erreichen?
-  Wer ist für die Umsetzung verantwortlich?
-  Welche Folgen hat die Nichteinhaltung der Leitlinien?
-  Wer überprüft die Leitlinien regelmäßig und wann?
-  Wie werden die Leitlinien den Mitarbeitern vermittelt?    </t>
  </si>
  <si>
    <t xml:space="preserve">+ Ein Verzeichnis der relevanten Informationswerte existiert:
Die folgenden Aspekte werden berücksichtigt:
  - Jedem relevanten Informationswert sind die entsprechenden  unterstützenden Werte (Supporting Assets) zugeordnet,
  - Jedem Informationswert ist ein Verantwortlicher zugeordnet,
  - Eine regelmäßige Überprüfung des Verzeichnisses findet statt.
</t>
  </si>
  <si>
    <t xml:space="preserve">+ Vor der Installation oder Nutzung wird die Software freigegeben. Die folgenden Aspekte werden berücksichtigt:
  - Begrenzte Freigabe für bestimmte Anwendungsfälle oder Aufgaben
  - Übereinstimmung mit den Anforderungen an die Informationssicherheit
  - Nutzungsrechte und Lizenzierung der Software
  - Quelle/Reputation der Software
+ Die Softwarefreigabe gilt auch für Software für einen besonderen Zweck, z. B. Wartungswerkzeuge.
</t>
  </si>
  <si>
    <t>+ Eine Planung über Inhalt und Rahmenbedingungen (Zeitplan, Umfang, Kontrollen) der durchzuführenden Überprüfungen liegt vor.</t>
  </si>
  <si>
    <t xml:space="preserve">+ Es gibt eine Definition für ein meldepflichtiges Sicherheitsereignis oder eine meldepflichtige Beobachtung, die den Mitarbeitern und allen relevanten Stakeholdern bekannt ist.
Die folgenden Aspekte werden berücksichtigt:
  - Ereignisse und Beobachtungen in Bezug auf das Personal
  - Ereignisse und Beobachtungen in Bezug auf die physische Sicherheit 
     (z. B. Einbruch, Diebstahl, unbefugter Zugang zu Sicherheitszonen, 
     Schwachstellen in den Sicherheitszonen)
  - Ereignisse und Beobachtungen in Bezug auf die IT und Cybersicherheit 
    (z. B. anfällige IT-Systeme mit Schwachstellen, erkannte erfolgreiche oder nicht erfolgreiche Angriffe)
  - Ereignisse und Beobachtungen in Bezug auf Lieferanten und andere Geschäftspartner (z. B. alle Vorfälle, die sich negativ auf die Sicherheit der eigenen Organisation auswirken können)
+ Es sind angemessene Mechanismen für die Meldung von Sicherheitsereignissen auf der Grundlage wahrgenommener Risiken festgelegt, umgesetzt und allen Mitarbeitern bekannt,
+ Es sind geeignete Kommunikationskanäle für Meldende vorhanden.
</t>
  </si>
  <si>
    <t xml:space="preserve">+ Es werden regelmäßig Tests und Übungen bezüglich der Meldung von Sicherheitsereignissen und -beobachtungen durchgeführt. (C, I, A) 
</t>
  </si>
  <si>
    <t xml:space="preserve">+ Auf der Grundlage von Klasse, Kategorie und Schweregrad sind die maximalen Reaktionszeiten definiert. (C, I, A)
+ Ereignisse, die nicht entsprechend ihrer Priorität angemessen bearbeitet wurden, werden eskaliert. Die folgenden Aspekte werden berücksichtigt: (C, I, A)
 - Es sind Bedingungen und Schwellenwerte, wie z. B. maximale Reaktionszeiten, bevor eskaliert wird definiert,
 - Mechanismen, Prozesse und Kontakte für die Eskalation sind festgelegt,
 - Eskalationswege bis zur obersten Leitung der Organisation sind definiert.
+ Gesetzliche, regulatorische und vertragliche Meldepflichten und entsprechende Kontaktinformationen sind bekannt. (C, I, A)
+ Eine Kommunikationsstrategie für sicherheitsrelevante Ereignisse ist vorhanden. Die folgenden Aspekte werden berücksichtigt: (C, I, A)
 - Mit wem zu kommunizieren ist (z. B. Gesellschafter, betroffene Geschäftspartner und Kunden, weitere Gesellschafter, Öffentlichkeit),
 - Wann zu kommunizieren ist,
 - Verantwortlichkeiten für die Kommunikation,
 - Autorisierung und Freigabe der Kommunikation,
 - Gesetzliche und regulatorische Einschränkungen der Kommunikation, 
 - Was zu kommunizieren ist (z. B. vorbereitete Vorlagen und Bausteine für bestimmte Szenarien),
 - Wie zu kommunizieren ist (z. B. Kommunikationskanäle).
+ Verfahren zur Reaktion auf Sicherheitsvorfälle bei Lieferanten sind etabliert. Die folgenden Aspekte werden berücksichtigt:  (C, I, A)
 - Analyse der Auswirkungen auf die eigene Organisation und Abrufen entsprechender interner Mechanismen,
 - Die Notwendigkeit zur Berichterstattung entsprechend den eigenen Meldeverfahren.
</t>
  </si>
  <si>
    <t xml:space="preserve">+ Methoden zur Erkennung von Krisensituationen sind etabliert. Allgemeine Hinweise auf eine vorliegende oder bevorstehende Krisensituation und eine bestimmte vorhersehbare Krise sind identifiziert.
+ Ein Verfahren zum Abrufen und/oder Eskalieren des Krisenmanagements ist vorhanden.
+ Strategische Ziele und deren Priorität in Krisensituationen sind definiert und dem relevanten Personal bekannt. Die folgenden Aspekte werden berücksichtigt:
  - Ethische Prioritäten (z. B. Schutz von Leben und Gesundheit),
  - Kerngeschäftsprozesse (z. B. Prozesse, die das Überleben der Organisation sicherstellen),
  - Angemessene Informationssicherheit.
+ Ein Krisenstab ist festgelegt und genehmigt. Die folgenden Aspekte werden berücksichtigt:
  - Commitment der Organisationsleitung,
  - Zusammensetzung (z. B. Beteiligung aller wichtigen Funktionsbereiche der Organisation einschließlich Unternehmensleitung, operativer Geschäftsbetrieb, Personalabteilung, Unternehmens-, Informations-, IT-/Cyber-Sicherheit, betrieblicher Notdienst, Kommunikationsabteilung, Finanzabteilung),
  - Struktur und Rollen,
  - Kompetenzen der Mitglieder,
  - Erwartung und Befugnisse,
  - Entscheidungsprozesse.
+ Krisenmaßnahmen und -verfahren sind definiert und genehmigt. Die folgenden Aspekte werden berücksichtigt:
  - Ausnahmebefugnisse und Entscheidungsfindungsprozesse über den Krisenstab hinaus,
  - Primäre und sekundäre Kommunikationsmittel,
  - Notfallbetriebsverfahren,
  - Krisenspezifische Organisationsstrukturen (z. B. Berichterstattung, Informationsbeschaffung, Entscheidungsfindung),
  - Krisenspezifische Funktionsbereiche, Verantwortlichkeiten und Befugnisse (einschließlich Berichterstattung),
  - Krisenspezifische Werkzeuge.
+ Die Krisenplanung wird regelmäßig überprüft und aktualisiert.
</t>
  </si>
  <si>
    <t>Eine Krise tritt auf, wenn außergewöhnliche Situationen (z. B. Naturkatastrophen, physische Angriffe, Pandemien, außergewöhnliche gesellschaftliche Ereignisse, Cyberangriffe, die zu schwerwiegenden Ausfällen der Infrastruktur führen) die Kernprozesse einer Organisation erheblich beeinträchtigen. In solchen Fällen besteht die oberste Priorität der Organisation darin, die Situation so effektiv wie möglich zu bewältigen und den Normalzustand so schnell wie möglich wiederherzustellen.</t>
  </si>
  <si>
    <t xml:space="preserve">+ Die folgenden Aspekte werden berücksichtigt:
  - Maßnahmen bei Reisen (z. B. Einsichtnahme durch Behörden),
  - Maßnahmen bei Reisen in sicherheitskritische Länder.
+ Mitarbeitersensibilisierung.
</t>
  </si>
  <si>
    <t xml:space="preserve">Beispielsweise können Sicherheitszonen wie folgt dargestellt werden:
- Sehr hohe Schutzanforderungen (typische Farbkennzeichnung im Sicherheitszonenplan: rot) (z. B. streng vertrauliche Daten): Prototypenbereich, Projektbüros für Kundenprojekte.
Beispiel für eine Zone mit sehr hohem Schutzbedarf:
Das folgende Beispiel enthält ausgewählte Maßnahmen für ein Projektbüro mit speziellen Kundenprojekten. Die Klassifizierung der dort befindlichen Assets ist „streng vertraulich“.
-  Beispiel für technische Maßnahmen: Der Bereich ist mit Bewegungsmeldern ausgestattet. Beim Verlassen des Bereiches wird ein Alarm aktiviert. Bei einem Einbruchsversuch ertönt eine laute Sirene. Darüber hinaus ist die Alarmanlage zu einem Sicherheitsdienst aufgeschaltet.
-   Beispiel für physische Maßnahmen: Die Fassade sowie Türen und Fenster sind in Massivbauweise gebaut und bieten somit einen Einbruchschutz entsprechend der Widerstandsklasse RC 2 nach DIN EN 1627. Der Bereich verfügt über einen außen angebrachten Türknauf, so dass es nicht möglich ist zu vergessen, die Tür zu schließen. Somit muss immer ein Schlüssel zum Betreten des Raums verwendet werden. Darüber hinaus sind Türschließer angebracht, um sicherzustellen, dass die Tür nicht offen bleibt.
-  Beispiel für Maßnahmen mit Einsatz von Personal: Organisationsfremde Dienstleister dürfen den Bereich nur in Ausnahmefällen nach vorheriger Ankündigung und Registrierung unter Begleitung von Mitarbeitern des Bereichs betreten. Mitarbeiter werden, bevor sie projektbezogene Zugriffsrechte erhalten, geschult und sensibilisiert.
-  Beispiel für organisatorische Maßnahmen: Nur Mitarbeiter der Abteilung haben ihren eigenen Schlüssel. Eine Überprüfung der zugewiesenen Zugangsberechtigungen findet einmal im Jahr statt. </t>
  </si>
  <si>
    <t>+ Die Anforderungen an den Umgang mit unterstützenden Werten (Supporting Assets) (z. B. Transport, Aufbewahrung, Reparatur, Verlust, Rückgabe, Entsorgung) sind ermittelt und erfüllt.</t>
  </si>
  <si>
    <t>-  Wo ist festgelegt, welche Informationsträger vorhanden sind und welche Informationswerte auf diesen gespeichert werden dürfen?
-  Wie werden Informationsträger mit hohen Schutzanforderungen geschützt?
-  Welche Verschlüsselungsverfahren werden angewendet?
-  Wo sind die Anforderungen an den Lebenszyklus der verschiedenen Informationsträger beschrieben? 
-  Wie müssen Mitarbeiter mit Dokumenten verfahren, wenn sie den Arbeitsplatz verlassen?
-  Wie werden Festplatten z. B. von gekauften oder gemieteten Geräten entsorgt?
-  Wie werden Papierdokumente entsorgt?
-  Wo befinden sich die Aktenvernichter/Datenschutztonnen?</t>
  </si>
  <si>
    <t xml:space="preserve">+ Maßnahmen zur Sicherstellung der korrekten Adressierung und des korrekten Transports von Informationen sind umgesetzt.
+ Der elektronische Informationsaustausch erfolgt entsprechend der jeweiligen Klassifizierung durch Inhalts- oder Transportverschlüsselung. 
+ Fernzugriffsverbindungen zum Unternehmensnetzwerk verfügen über angemessene Sicherheitsfunktionen. Die folgenden Aspekte werden berücksichtigt: 
  - Verschlüsselung,
  - Authentifizierungsstärke,
  - Gewähren und Beenden des Zugriffs,
  - Nutzung einer sicheren Verbindung (z. B. VPN).
</t>
  </si>
  <si>
    <t>Schwachstellen erhöhen das Risiko von IT-Systemen, Anforderungen an Vertraulichkeit, Verfügbarkeit und Integrität nicht erfüllen zu können. Zu den Möglichkeiten für Angreifer, sich Zugriff zum IT-System zu verschaffen oder dessen Betriebsstabilität zu gefährden, gehört die Ausnutzung von Schwachstellen.</t>
  </si>
  <si>
    <t xml:space="preserve">Mögliche Maßnahmen:
- Einsatz von Sicherheitstechnologien wie z. B. Firewall-Systemen, Intrusion-Detection- und -Prevention-Systemen (IDS/IPS), Netzwerkverwaltungswerkzeugen, Sicherheitssoftware für Netzwerke zur Verhinderung eines unbeabsichtigten Datenaustauschs.
</t>
  </si>
  <si>
    <t xml:space="preserve">+ Kontinuitätsplanung schließt vordefinierte Zeitvorgaben für die Wiederherstellung (Recovery Time Objective) für die Wiederaufnahme des Betriebs in Übereinstimmung mit den Anforderungen ein. (A)
+ Es sind angemessene SLAs  mit externen Dienstleistern entsprechend der Kontinuitätsplanung vorhanden. (A)
+ Kontinuitätspläne schließen die Abstimmung der vertraglich vereinbarten Kommunikation mit Geschäftspartnern ein. (A)
+ Die Kontinuitätsplanung wird regelmäßig einschließlich einer vollständigen Wiederherstellung und Rückversetzung des Systems in einen bekannten Zustand und der Übereinstimmung mit festgelegten Zeitvorgaben geprüft. (A)
+ Eine Sicherungs- und Wiederherstellungsstrategie für kritische IT-Dienste und Informationen ist definiert und umgesetzt. (C,I, A)
+ Backups sind vor unbefugter Änderung oder Löschung durch Schadsoftware geschützt. (I, A)
+ Backups sind vor unbefugtem Zugriff durch Schadsoftware oder Administratoren geschützt. (C, I)
</t>
  </si>
  <si>
    <t xml:space="preserve">+ Sicherungs- und Wiederherstellungskonzepte werden in regelmäßigen Abständen methodisch überprüft. (A)
+ Die allgemeine Wiederherstellungskapazität wird berücksichtigt und geprüft (z. B. Stichprobenprüfung, Testsysteme). (I, A)
+ Es liegen Konzepte für Datensicherung und Wiederherstellung vor. (A)
Die folgenden Aspekte werden berücksichtigt:
  - Recovery Point Objective (RPO),
  - Recovery Time Objective (RTO),
  - Erforderliche Ressourcen für die Wiederherstellung (unter Berücksichtigung von Kapazität und Leistung, einschließlich Personal und Hardware),
  - Vermeidung von Überlastungsszenarien während der Wiederherstellung,
  - Angemessene räumliche Redundanz (z. B. separater Raum, separater Brandabschnitt, separates Rechenzentrum, separater Standort).
</t>
  </si>
  <si>
    <t xml:space="preserve">+ Anforderungsspezifikationen sind erstellt. Die folgenden Aspekte werden berücksichtigt:
  -  Anforderungen an die Informationssicherheit, 
  -  Empfehlungen der Anbieter und bewährte Verfahren für eine sichere Konfiguration und Implementierung,
  - Bewährte Verfahren und Sicherheitsleitlinien,
  - Ausfallsicher (so konzipiert, dass im Falle eines Ausfalls oder einer Fehlfunktion eine Rückkehr in einen sicheren Zustand erfolgt).
+ Anforderungsspezifikationen werden gegen die Anforderungen an die Informationssicherheit geprüft.
+ Eine Prüfung des IT-Systems auf Einhaltung der Vorgaben vor dem produktiven Einsatz wird durchgeführt.
+ Die Verwendung von Produktivdaten zu Testzwecken wird so weit wie möglich vermieden (ggf. Anonymisierung oder Pseudonymisierung). Die folgenden Aspekte werden berücksichtigt:
  - Anforderungen an den Lebenszyklus von Testdaten (z. B. Löschung, maximale Verweildauer im IT-Dienst),
  - Es werden fallbezogene Spezifikationen für die Generierung von Testdaten definiert.
+ Testsysteme werden mit Schutzmaßnahmen ausgestattet, die mit denen in der Betriebsumgebung vergleichbar sind, in der Produktivdaten zu Testzwecken verwendet werden.
</t>
  </si>
  <si>
    <t>BSI-Standard 200-2: 3.2, 3.4
BSI IT-Grundschutz-Kompendium:
ISMS.1, ORP.1
------
NIST SP800-53r5:
PT-1, AC-1, AT-1, AU-1, CA-1, CM-1, CP-1, IA-1, IR-1, MA-1, MP-1, PE-1, PL-1, PM-1, PM-17, PM-18, PM-20, PS-1, RA-1, SA-1, SA-15, SC-1, SI-1, SR-1</t>
  </si>
  <si>
    <t>BSI-Standard 200-2:
3.1, 3.2.1, 3.2.2, 3.2.3, 3.3.4, 3.4.4, 10.1, 10.2
BSI IT-Grundschutz-Kompendium:
ISMS.1, ORP.1
------
NIST SP800-53r5:
PT-1, PL-7, PL-8, PL-9, PM-3, PM-23, PM-24, PM-26, PM-27, SA-2</t>
  </si>
  <si>
    <t>BSI-Standard 200-2: 4
BSI IT-Grundschutz-Kompendium:
ISMS.1, ORP.1
------
NIST SP800-53r5:
CP-2, AC-5, PL-7, PM-2, PM-10, PM-19, PM-29, PT-2</t>
  </si>
  <si>
    <t>BSI-Standard 200-2: 8.1
BSI IT-Grundschutz-Kompendium:
ISMS.1, ORP.1, CON.9
------
NIST SP800-53r5:
CP-2, PT-1, CM-8, MA-2, MP-7, PE-16, PE-20, PE-22, PM-5, SA-5, SR-4</t>
  </si>
  <si>
    <t>BSI-Standard 200-2: 8.1
BSI IT-Grundschutz-Kompendium:
ISMS.1, ORP.1, CON.9
------
NIST SP800-53r5:
CP-2, PT-1, MA-2, MA-3, MA-4, MA-6, PM-7, PM-32, RA-2, RA-9, SA-23, SC-3</t>
  </si>
  <si>
    <t>BSI IT-Grundschutz-Kompendium:
OPS.2.1, OPS.2.2, OPS.3.1, CON.9, CON.2, ORP.5
------
NIST SP800-53r5:
CM-5, CM-6, CM-7, MA-7, SA-22</t>
  </si>
  <si>
    <t>BSI-Standard 200-2:
10.1
BSI IT-Grundschutz-Kompendium:
ISMS.1
------
NIST SP800-53r5:
PT-1, CA-2, CA-5, PM-4, PM-6, PM-14, PM-31</t>
  </si>
  <si>
    <t>BSI IT-Grundschutz-Kompendium:
DER.4
------
ISO 22361:2022 - Crisis management — Guidelines
------
NIST SP800-53r5:
CP-2, CP-3, CP-4, CP-6, CP-7, CP-8, CP-9, CP-9(3), CP-10, CP-11, CP-12, CP-13, PE-8, PE-13(2), IR-4, IR-5, IR-7, IR-8, IR-9, PM-8, SI-17</t>
  </si>
  <si>
    <t>BSI IT-Grundschutz-Kompendium:
ORP.2
------
NIST SP800-53r5:
PS-2, PS-3, PS-7, PS-9, SA-21</t>
  </si>
  <si>
    <t>BSI IT-Grundschutz-Kompendium:ORP.2
------
NIST SP800-53r5:PL-4, PS-4, PS-6, PS-8</t>
  </si>
  <si>
    <t>BSI IT-Grundschutz-Kompendium:
ORP.2
------
NIST SP800-53r5:
IR-2, AT-2(2), AT-2(3), AT-3(5), AT-6, AC-21(1), AT-3, AT-4, IR-2, IR-3, PM-12, PM-13, SA-16</t>
  </si>
  <si>
    <t>BSI IT-Grundschutz-Kompendium:
INF.8, INF.9, CON.7, NET.3.3
------
NIST SP800-53r5:
PE-17</t>
  </si>
  <si>
    <t>BSI IT-Grundschutz-Kompendium:
ORP.1, INF.1, INF.2, INF.5, INF.6, INF.7, INF.8, INF.9, INF.10, OPS.2.1
------
NIST SP800-53r5:
PE-3, MA-5, MP-3, MP-4, PE-2, PE-6, PE-8, PE-9, PE-10, PE-11, PE-13, PE-14, PE-15, PE-18, PE-23</t>
  </si>
  <si>
    <t xml:space="preserve">BSI IT-Grundschutz-Kompendium:SYS.4.5, CON.6
------
ISO/IEC 21964-1:2018-08
------
NIST SP800-53r5:MP-6(2), PE-4, PE-5
</t>
  </si>
  <si>
    <t>BSI IT-Grundschutz-Kompendium:
SYS.4.5, SYS.3.1, SYS.3.2.1, SYS.3.3
------
NIST SP800-53r5:
SC-41, SC-42</t>
  </si>
  <si>
    <t>BSI IT-Grundschutz-Kompendium:
ORP.4, OPS.1.1.2
------
NIST SP800-53r5:
AC-2(12), AC-3(14), IA-11, MA-4, AC-7, AC-10, AC-11, AC-12, AC-14, AC-17, AC-18, AC-20, AC-24, AC-25, IA-3, IA-5, IA-9</t>
  </si>
  <si>
    <t>BSI IT-Grundschutz-Kompendium:
ORP.4, OPS.1.1.2
------
NIST SP800-53r5:
AC-2(2), IA-5(13), IA-11, AC-16, AC-20, CA-9, IA-2, IA-4, IA-6, IA-7, IA-8, SC-2</t>
  </si>
  <si>
    <t>BSI IT-Grundschutz-Kompendium:
CON.1, ORP.5
------
NIST SP800-53r5:
CM-3(6), SC-12, SC-13, SC-17, SC-28</t>
  </si>
  <si>
    <t>BSI IT-Grundschutz-Kompendium:
NET.1.1, CON.1, CON.9, OPS.1.1.7
------
NIST SP800-53r5:
SC-8, SC-23, SC-37</t>
  </si>
  <si>
    <t>BSI IT-Grundschutz-Kompendium:
ORP.5, OPS.1.1.2, OPS.1.1.3
------
NIST SP800-53r5:
CM-2, CM-3, CM-9, SA-10</t>
  </si>
  <si>
    <t>BSI IT-Grundschutz-Kompendium:
CON.8, CON.10
------
NIST SP800-53r5:
CM-4(1), SA-17(6)</t>
  </si>
  <si>
    <t>BSI IT-Grundschutz-Kompendium:
OPS.1.1.4, DER.1, OPS.1.1.2
------
NIST SP800-53r5:
CM-7(2), RA-10, SC-35, SI-3</t>
  </si>
  <si>
    <t>BSI IT-Grundschutz-Kompendium:
OPS.1.1.5, DER.2.2, DER.2.3
------
NIST SP800-53r5:
AC-2(4), AC-2(7), AC-2(12), AC-6(9), PE-8, AU-2, AU-3, AU-4, AU-5, AU-6, AU-7, AU-8, AU-11, AU-12, SC-43, SI-4, SI-11</t>
  </si>
  <si>
    <t>BSI IT-Grundschutz-Kompendium:
OPS.1.1.2, OPS.1.1.3, IND.1
------
NIST SP800-53r5:
RA-5, CM-8, RA-10, SA-11, SC-31, SI-2, SI-4, SI-5</t>
  </si>
  <si>
    <t>BSI IT-Grundschutz-Kompendium:NET.1.1, NET.1.2
------
NIST SP800-53r5:SC-5, SC-6, SC-7, SC-10, SC-11, SC-20, SC-21, SC-22, SC-24, SC-25, SC-26, SC-27, SC-29, SC-30, SC-32, SC-36, SC-38, SC-39, SC-40, SC-44, SC-48, SI-23</t>
  </si>
  <si>
    <t>BSI IT-Grundschutz-Kompendium:
DER.4, INF.1
------
NIST SP800-53r5:
CP-2, CP-9, CP-9(3), PE-8, PE-13(2)</t>
  </si>
  <si>
    <t>BSI IT-Grundschutz-Kompendium:
CON.3, OPS.1.2.2
------
NIST SP800-53r5:
CP-2, CP-9, CP-9(3), PE-8, PE-13(2)</t>
  </si>
  <si>
    <t>BSI IT-Grundschutz-Kompendium:
CON.8, CON.10, OPS.1.1.2, OPS.1.1.6
------
NIST SP800-53r5:
SA-3, SA-4, SA-5, SA-8, SA-20, SI-13, SR-5</t>
  </si>
  <si>
    <t>BSI IT-Grundschutz-Kompendium:
NET.1.1, NET.1.2
------
NIST SP800-53r5:
SA-3, SA-4, SA-17</t>
  </si>
  <si>
    <t>BSI IT-Grundschutz-Kompendium:ORP.5, CON.2, CON.6, CON.9, ORP.2NIST SP800-53r5:MP-6, MP-8, SR-12</t>
  </si>
  <si>
    <t>BSI IT-Grundschutz-Kompendium:
OPS.2.1, OPS.2.2, OPS.3.1
------
NIST SP800-53r5:
SA-9, SC-4, SC-46</t>
  </si>
  <si>
    <t>BSI IT-Grundschutz-Kompendium:
OPS.2.1, OPS.2.2, OPS.3.1, ORP.2
------
NIST SP800-53r5:
MA-4, CA-3, CA-6, PM-16, PM-30, SR-2, SR-3, SR-6, SR-7, SR-8</t>
  </si>
  <si>
    <t>BSI IT-Grundschutz-Kompendium:
OPS.2.1, OPS.2.2, OPS.3.1, ORP.5, CON.2</t>
  </si>
  <si>
    <t>BSI-Standard 200-2:
8.1, 8.2, 8.4
BSI IT-Grundschutz-Kompendium:
OPS.2.1, OPS.2.2 , OPS.3.1, ORP.2
------
NIST SP800-53r5:
MA-4, PT-1, PL-2</t>
  </si>
  <si>
    <t>BSI IT-Grundschutz-Kompendium:
ORP.5</t>
  </si>
  <si>
    <t>BSI IT-Grundschutz-Kompendium:
CON.2</t>
  </si>
  <si>
    <t>BSI IT-Grundschutz-Kompendium:
ORP.4, OPS.1.1.2
------
NIST SP800-53r5:
AC-2(7), AC-3, IA-11, AC-2(3), AC-4, AC-6, AC-19, CA-3(6), CA-6, MP-2, PS-4, PS-5</t>
  </si>
  <si>
    <t xml:space="preserve">+ Es werden Informationen zu technischen Schwachstellen der eingesetzten IT-Systeme gesammelt (z. B. Informationen des Herstellers, Systemaudits, CVE-Datenbank) und bewertet (z. B. Allgemeines Bewertungssystem für Schwachstellen, en: Common Vulnerability Scoring System, CVSS)
+ Potenziell betroffene IT-Systeme und Software werden identifiziert und bewertet.
+ Aus Schwachstellen resultierende Risiken werden behandelt.
</t>
  </si>
  <si>
    <t>+ Das angemessene Niveau der Informationssicherheit sollte durch ein Audit durch eine unabhängige Stelle (ein entsprechendes TISAX-Zertifikat oder ein gleichwertiges Zertifikat) oder durch ein angemessenes Lieferantenaudit nachgewiesen werden, das die vereinbarten und anwendbaren Kundenanforderungen abdeckt. Falls kein Audit durchgeführt wurde, muss die Geschäftsleitung der Organisation eine risikobasierte Entscheidung darüber treffen, ob die Geschäftsbeziehung mit dem Lieferanten fortgesetzt wird. Über diese Entscheidung liegt eine Aufzeichnung vor. (C, I, A)
+ Vertragliche Verpflichtungen gegenüber Kunden bezüglich der Transparenz von Lieferkettenrisiken werden erfüllt. (C, I, A)</t>
  </si>
  <si>
    <t xml:space="preserve">+ Es existiert eine zentrale Anlaufstelle für die Meldung von Vorfällen.
+ Je nach dem wahrgenommenen Schweregrad stehen unterschiedliche Meldewege zur Verfügung (d. h. Echtzeitkommunikation für signifikante Ereignisse/Notfälle zusätzlich zu asynchronen Mechanismen wie Tickets oder E-Mail).   
+ Mitarbeiter sind verpflichtet und geschult, relevante Ereignisse zu melden.
+ Meldungen von Sicherheitsereignissen können ebenfalls durch organisationsfremde Stellen übermittelt werden. Die folgenden Aspekte werden berücksichtigt:
  - Es besteht eine extern zugängliche Möglichkeit, Sicherheitsereignisse zu melden und ist kommuniziert bzw. bekannt,
  - Die Reaktion auf Sicherheitsereignis-Meldungen von organisationsfremden Stellen ist definiert.
+ Alle relevanten Meldenden haben Zugriff auf Mechanismen und Informationen zum Melden von Vorfällen.
+ Ein Rückmeldeverfahren an die Meldenden ist etabliert.
</t>
  </si>
  <si>
    <t>+ Standardmechanismen zur Meldung und Nachverfolgung relevanter Sicherheitsereignisse sind etabliert.</t>
  </si>
  <si>
    <t>Inwieweit wird Informationssicherheit bei neuen oder weiterentwickelten IT-Diensten berücksichtigt?</t>
  </si>
  <si>
    <t xml:space="preserve">Informationssicherheit ist ein fester Bestandteil über den gesamten Lebenszyklus von IT-Diensten. Dies umfasst insbesondere die Berücksichtigung von Anforderungen an die Informationssicherheit bei der Entwicklung oder Anschaffung von IT-Diensten.
</t>
  </si>
  <si>
    <t xml:space="preserve">+ Die Anforderungen an die Informationssicherheit bei der Planung und Entwicklung von IT-Diensten sind ermittelt und werden berücksichtigt.
+ Die Anforderungen an die Informationssicherheit bei der Beschaffung oder Erweiterung von IT-Diensten und IT-Komponenten sind ermittelt und werden berücksichtigt.
+ Anforderungen an die Informationssicherheit bei Änderungen in entwickelten IT-Diensten sind berücksichtigt.
+ Systemabnahmetests werden unter Berücksichtigung der Anforderungen an die Informationssicherheit durchgeführt.
</t>
  </si>
  <si>
    <t>-  Wie werden die Anforderungen an die Informationssicherheit bei der Entwicklung von IT-Diensten ermittelt?
-  Wie werden gesetzliche oder regulatorische Anforderungen an die IT-System-Entwicklung berücksichtigt?
-  Gibt es einen Standard/eine Leitlinie/einen Rahmen, der/die für die Entwicklung von IT-Diensten angewendet wird?
-  Wie werden die Design-Änderungen des IT-Dienstes gesteuert?
-  Wie wird der Prozess der organisationsfremden Entwicklung des IT-Systems (Entwicklung durch Dritte) gesteuert?
-  Wie wird das Entwicklungsumfeld gemanagt? (Inbetriebnahme, Konfiguration, Zugriff, Außerbetriebnahme)
Wie werden Risiken im Zusammenhang mit der IT-System-Entwicklung bewertet und dokumentiert?
- Wie wird die Einhaltung von Anforderungen an die Informationssicherheit während der IT-Dienst-Entwicklung verifiziert?
-  Wie werden reale Testdatensätze, falls vorhanden, während der IT-Dienst-Entwicklung gesteuert?</t>
  </si>
  <si>
    <t>- Vergleich der wichtigsten Sicherheits-Themen</t>
  </si>
  <si>
    <t>BSI IT-Grundschutz-Kompendium:
DER.2.1, DER.2.2, DER.2.3
NIST SP800-53r5:
IR-6</t>
  </si>
  <si>
    <t>BSI IT-Grundschutz-Kompendium:
DER.1
NIST SP800-53r5:
AC-3(10), IR-4(10), IR-4(13), IR-4(8)</t>
  </si>
  <si>
    <t xml:space="preserve">BSI IT-Grundschutz-Kompendium:
ISMS.1
------
NIST SP800-53r5:
CA-7(4), PM-9, PM-28, RA-3, RA-7, RA-8, SR-2 </t>
  </si>
  <si>
    <t xml:space="preserve">ISO 27001:2022: 7.2,7.3, A.6.3
------
ISA/IEC 62443-2-1: 6.2.4
------
NIST CSF 2.0: PR.AT-01, PR.AT-02, GV.RR-01, GV.RR-02, GV.OC-02, GV.RR-04
</t>
  </si>
  <si>
    <t>ISO 27001:2022: A.5.18
------
ISA/IEC 62443-2-1: 11.2.4, 11.3.1, 11.3.4
------
NIST CSF 2.0: PR.AA-05</t>
  </si>
  <si>
    <t xml:space="preserve">+ Bevor Benutzer Zugriff auf Daten mit sehr hohem Schutzbedarf erhalten, werden sie durch starke Authentifizierung  (z. B. 2-Faktor-Authentifizierung) authentifiziert. (C, I) </t>
  </si>
  <si>
    <t>© 2026 ENX Association, eine französische Association nach dem Gesetz von 1901, eingetragen bei der Sous-Préfecture Boulogne-Billancourt, Frankreich unter der Nummer w923004198.
Dieses Werk der ENX-Arbeitsgruppe ISA wurde dem VDA in der vorliegenden Fassung von der ENX-Association zur Veröffentlichung durch den VDA als VDA ISA zur Verfügung gestellt. Es wird allen Interessierten unter den folgenden Lizenzbedingungen kostenfrei zur Verfügung gestellt. Die Freigabe beim VDA erfolgt durch den VDA-Arbeitskreis Informationssicherheit und Wirtschaftsschutz. Die Veröffentlichung erfolgt mit Zustimmung des Rechteinhabers. Der VDA ist für die Veröffentlichung der VDA ISA verantwortlich.
Das Tabellenblatt „Datenschutz“ wird vom VERBAND DER AUTOMOBILINDUSTRIE e. V. (VDA); Behrenstr. 35; 10117 Berlin, bereitgestellt, der auch diesbezügich der Eigentümer ist, und ist urheberrechtlich geschützt.</t>
  </si>
  <si>
    <t>- beurteilt nach SPICE - ISO/IEC 33001</t>
  </si>
  <si>
    <t>1.4  Risikomanagement für Informationssicherheit</t>
  </si>
  <si>
    <t>1.3 Asset-Management</t>
  </si>
  <si>
    <t>3.1 Physische Sicherheit</t>
  </si>
  <si>
    <t>Dokumentation und Rückverfolgbarkeit</t>
  </si>
  <si>
    <t>Inwieweit wird die lückenlose Dokumentation und Rückverfolgbarkeit (Traceability) schutzbedürftiger Fahrzeuge und Komponenten über den gesamten Bearbeitungsprozess hinweg gewährleistet?</t>
  </si>
  <si>
    <t>Herausgeber: Verband der Automobilindustrie e. V. (VDA); Behrenstr. 35; 10117 Berlin; www.vda.de</t>
  </si>
  <si>
    <t>Version: 2027.1 |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</si>
</sst>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409]dd\-mmm\-yy;@"/>
  </numFmts>
  <fonts count="85" x14ac:knownFonts="1">
    <font>
      <sz val="11"/>
      <color theme="1"/>
      <name val="Calibri"/>
      <family val="2"/>
      <scheme val="minor"/>
    </font>
    <font>
      <sz val="10"/>
      <color theme="1"/>
      <name val="Arial"/>
      <family val="2"/>
    </font>
    <font>
      <sz val="10"/>
      <color theme="1"/>
      <name val="Arial"/>
      <family val="2"/>
    </font>
    <font>
      <b/>
      <sz val="10"/>
      <color theme="1"/>
      <name val="Calibri"/>
      <family val="2"/>
      <scheme val="minor"/>
    </font>
    <font>
      <sz val="10"/>
      <color theme="1"/>
      <name val="Calibri"/>
      <family val="2"/>
      <scheme val="minor"/>
    </font>
    <font>
      <b/>
      <sz val="10"/>
      <color theme="0"/>
      <name val="Calibri"/>
      <family val="2"/>
      <scheme val="minor"/>
    </font>
    <font>
      <u/>
      <sz val="11"/>
      <color theme="10"/>
      <name val="Calibri"/>
      <family val="2"/>
      <scheme val="minor"/>
    </font>
    <font>
      <u/>
      <sz val="11"/>
      <color theme="11"/>
      <name val="Calibri"/>
      <family val="2"/>
      <scheme val="minor"/>
    </font>
    <font>
      <sz val="10"/>
      <name val="Calibri"/>
      <family val="2"/>
      <scheme val="minor"/>
    </font>
    <font>
      <sz val="11"/>
      <color indexed="8"/>
      <name val="Calibri"/>
      <family val="2"/>
    </font>
    <font>
      <sz val="10"/>
      <name val="Arial"/>
      <family val="2"/>
    </font>
    <font>
      <sz val="10"/>
      <name val="Porsche News Gothic"/>
      <family val="2"/>
    </font>
    <font>
      <sz val="11"/>
      <color indexed="9"/>
      <name val="Calibri"/>
      <family val="2"/>
    </font>
    <font>
      <b/>
      <sz val="11"/>
      <color indexed="63"/>
      <name val="Calibri"/>
      <family val="2"/>
    </font>
    <font>
      <sz val="11"/>
      <color indexed="20"/>
      <name val="Calibri"/>
      <family val="2"/>
    </font>
    <font>
      <b/>
      <sz val="11"/>
      <color indexed="52"/>
      <name val="Calibri"/>
      <family val="2"/>
    </font>
    <font>
      <b/>
      <sz val="11"/>
      <color indexed="9"/>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8"/>
      <color indexed="56"/>
      <name val="Cambria"/>
      <family val="2"/>
    </font>
    <font>
      <sz val="11"/>
      <color indexed="10"/>
      <name val="Calibri"/>
      <family val="2"/>
    </font>
    <font>
      <u/>
      <sz val="13"/>
      <color indexed="12"/>
      <name val="Porsche News Gothic"/>
      <family val="2"/>
    </font>
    <font>
      <sz val="10"/>
      <color theme="1"/>
      <name val="Arial"/>
      <family val="2"/>
    </font>
    <font>
      <sz val="11"/>
      <color theme="1"/>
      <name val="Calibri"/>
      <family val="2"/>
      <scheme val="minor"/>
    </font>
    <font>
      <b/>
      <i/>
      <sz val="10"/>
      <name val="Calibri"/>
      <family val="2"/>
      <scheme val="minor"/>
    </font>
    <font>
      <b/>
      <sz val="10"/>
      <name val="Calibri"/>
      <family val="2"/>
      <scheme val="minor"/>
    </font>
    <font>
      <u/>
      <sz val="10"/>
      <name val="Calibri"/>
      <family val="2"/>
      <scheme val="minor"/>
    </font>
    <font>
      <sz val="10"/>
      <color theme="0"/>
      <name val="Calibri"/>
      <family val="2"/>
      <scheme val="minor"/>
    </font>
    <font>
      <sz val="10"/>
      <color theme="0" tint="-0.249977111117893"/>
      <name val="Calibri"/>
      <family val="2"/>
      <scheme val="minor"/>
    </font>
    <font>
      <sz val="10"/>
      <color indexed="8"/>
      <name val="Calibri"/>
      <family val="2"/>
      <scheme val="minor"/>
    </font>
    <font>
      <sz val="11"/>
      <name val="Calibri"/>
      <family val="2"/>
      <scheme val="minor"/>
    </font>
    <font>
      <strike/>
      <sz val="11"/>
      <name val="Calibri"/>
      <family val="2"/>
      <scheme val="minor"/>
    </font>
    <font>
      <b/>
      <sz val="10"/>
      <color rgb="FF000000"/>
      <name val="Calibri"/>
      <family val="2"/>
      <scheme val="minor"/>
    </font>
    <font>
      <sz val="10"/>
      <color rgb="FF000000"/>
      <name val="Calibri"/>
      <family val="2"/>
      <scheme val="minor"/>
    </font>
    <font>
      <u/>
      <sz val="10"/>
      <color rgb="FF000000"/>
      <name val="Calibri"/>
      <family val="2"/>
      <scheme val="minor"/>
    </font>
    <font>
      <sz val="11"/>
      <color theme="1"/>
      <name val="Arial"/>
      <family val="2"/>
    </font>
    <font>
      <b/>
      <sz val="10"/>
      <color rgb="FFFF0000"/>
      <name val="Calibri"/>
      <family val="2"/>
      <scheme val="minor"/>
    </font>
    <font>
      <sz val="10"/>
      <color rgb="FFFF0000"/>
      <name val="Calibri"/>
      <family val="2"/>
      <scheme val="minor"/>
    </font>
    <font>
      <sz val="8"/>
      <name val="Calibri"/>
      <family val="2"/>
      <scheme val="minor"/>
    </font>
    <font>
      <sz val="10"/>
      <color theme="4"/>
      <name val="Calibri"/>
      <family val="2"/>
      <scheme val="minor"/>
    </font>
    <font>
      <sz val="9.5"/>
      <name val="Arial"/>
      <family val="2"/>
    </font>
    <font>
      <sz val="16"/>
      <color theme="1"/>
      <name val="Calibri"/>
      <family val="2"/>
      <scheme val="minor"/>
    </font>
    <font>
      <b/>
      <sz val="18"/>
      <color theme="1"/>
      <name val="Calibri"/>
      <family val="2"/>
      <scheme val="minor"/>
    </font>
    <font>
      <sz val="18"/>
      <color theme="1"/>
      <name val="Calibri"/>
      <family val="2"/>
      <scheme val="minor"/>
    </font>
    <font>
      <sz val="12"/>
      <name val="Calibri"/>
      <family val="2"/>
      <scheme val="minor"/>
    </font>
    <font>
      <sz val="12"/>
      <color indexed="8"/>
      <name val="Calibri"/>
      <family val="2"/>
      <scheme val="minor"/>
    </font>
    <font>
      <sz val="18"/>
      <name val="Calibri"/>
      <family val="2"/>
      <scheme val="minor"/>
    </font>
    <font>
      <strike/>
      <sz val="10"/>
      <color rgb="FF0070C0"/>
      <name val="Calibri"/>
      <family val="2"/>
      <scheme val="minor"/>
    </font>
    <font>
      <strike/>
      <sz val="12"/>
      <color rgb="FF0070C0"/>
      <name val="Calibri"/>
      <family val="2"/>
      <scheme val="minor"/>
    </font>
    <font>
      <b/>
      <sz val="18"/>
      <name val="Calibri"/>
      <family val="2"/>
      <scheme val="minor"/>
    </font>
    <font>
      <sz val="12"/>
      <color theme="1"/>
      <name val="Calibri"/>
      <family val="2"/>
      <scheme val="minor"/>
    </font>
    <font>
      <sz val="10"/>
      <color theme="0" tint="-0.14999847407452621"/>
      <name val="Calibri"/>
      <family val="2"/>
      <scheme val="minor"/>
    </font>
    <font>
      <sz val="14"/>
      <name val="Calibri"/>
      <family val="2"/>
      <scheme val="minor"/>
    </font>
    <font>
      <i/>
      <sz val="10"/>
      <color theme="1"/>
      <name val="Calibri"/>
      <family val="2"/>
      <scheme val="minor"/>
    </font>
    <font>
      <b/>
      <sz val="16"/>
      <color rgb="FF000000"/>
      <name val="Calibri"/>
      <family val="2"/>
      <scheme val="minor"/>
    </font>
    <font>
      <b/>
      <sz val="18"/>
      <color rgb="FF000000"/>
      <name val="Calibri"/>
      <family val="2"/>
      <scheme val="minor"/>
    </font>
    <font>
      <sz val="16"/>
      <color rgb="FF000000"/>
      <name val="Calibri"/>
      <family val="2"/>
      <scheme val="minor"/>
    </font>
    <font>
      <sz val="12"/>
      <color indexed="12"/>
      <name val="Calibri"/>
      <family val="2"/>
      <scheme val="minor"/>
    </font>
    <font>
      <b/>
      <sz val="12"/>
      <name val="Calibri"/>
      <family val="2"/>
      <scheme val="minor"/>
    </font>
    <font>
      <b/>
      <sz val="14"/>
      <color indexed="12"/>
      <name val="Calibri"/>
      <family val="2"/>
      <scheme val="minor"/>
    </font>
    <font>
      <b/>
      <sz val="10"/>
      <color indexed="8"/>
      <name val="Calibri"/>
      <family val="2"/>
      <scheme val="minor"/>
    </font>
    <font>
      <b/>
      <sz val="16"/>
      <name val="Calibri"/>
      <family val="2"/>
      <scheme val="minor"/>
    </font>
    <font>
      <b/>
      <sz val="12"/>
      <color rgb="FFFF0000"/>
      <name val="Calibri"/>
      <family val="2"/>
      <scheme val="minor"/>
    </font>
    <font>
      <sz val="9"/>
      <name val="Calibri"/>
      <family val="2"/>
      <scheme val="minor"/>
    </font>
    <font>
      <sz val="8"/>
      <color theme="0"/>
      <name val="Calibri"/>
      <family val="2"/>
      <scheme val="minor"/>
    </font>
    <font>
      <sz val="10"/>
      <color rgb="FF00B050"/>
      <name val="Calibri"/>
      <family val="2"/>
      <scheme val="minor"/>
    </font>
    <font>
      <u/>
      <sz val="8"/>
      <color theme="0"/>
      <name val="Calibri"/>
      <family val="2"/>
      <scheme val="minor"/>
    </font>
    <font>
      <b/>
      <sz val="16"/>
      <color theme="0"/>
      <name val="Calibri"/>
      <family val="2"/>
      <scheme val="minor"/>
    </font>
    <font>
      <sz val="18"/>
      <color rgb="FF000000"/>
      <name val="Calibri"/>
      <family val="2"/>
      <scheme val="minor"/>
    </font>
    <font>
      <sz val="7"/>
      <color rgb="FF000000"/>
      <name val="Calibri"/>
      <family val="2"/>
      <scheme val="minor"/>
    </font>
    <font>
      <vertAlign val="superscript"/>
      <sz val="10"/>
      <color theme="1"/>
      <name val="Calibri"/>
      <family val="2"/>
      <scheme val="minor"/>
    </font>
    <font>
      <sz val="11"/>
      <color rgb="FF000000"/>
      <name val="Calibri"/>
      <family val="2"/>
      <scheme val="minor"/>
    </font>
    <font>
      <sz val="10"/>
      <color rgb="FF000000"/>
      <name val="Calibri"/>
      <family val="2"/>
    </font>
    <font>
      <sz val="16"/>
      <color theme="1"/>
      <name val="Arial"/>
      <family val="2"/>
    </font>
    <font>
      <b/>
      <sz val="18"/>
      <color theme="1"/>
      <name val="Arial"/>
      <family val="2"/>
    </font>
    <font>
      <b/>
      <i/>
      <sz val="11"/>
      <name val="Calibri"/>
      <family val="2"/>
      <scheme val="minor"/>
    </font>
    <font>
      <sz val="11"/>
      <color theme="0"/>
      <name val="Calibri"/>
      <family val="2"/>
      <scheme val="minor"/>
    </font>
    <font>
      <sz val="9"/>
      <color theme="1"/>
      <name val="Calibri"/>
      <family val="2"/>
      <scheme val="minor"/>
    </font>
  </fonts>
  <fills count="39">
    <fill>
      <patternFill patternType="none"/>
    </fill>
    <fill>
      <patternFill patternType="gray125"/>
    </fill>
    <fill>
      <patternFill patternType="solid">
        <fgColor theme="3" tint="0.39997558519241921"/>
        <bgColor indexed="64"/>
      </patternFill>
    </fill>
    <fill>
      <patternFill patternType="solid">
        <fgColor theme="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theme="0" tint="-4.9989318521683403E-2"/>
        <bgColor indexed="64"/>
      </patternFill>
    </fill>
    <fill>
      <patternFill patternType="solid">
        <fgColor theme="0"/>
        <bgColor indexed="26"/>
      </patternFill>
    </fill>
    <fill>
      <patternFill patternType="solid">
        <fgColor indexed="9"/>
        <bgColor indexed="26"/>
      </patternFill>
    </fill>
    <fill>
      <patternFill patternType="solid">
        <fgColor indexed="9"/>
        <bgColor indexed="64"/>
      </patternFill>
    </fill>
    <fill>
      <patternFill patternType="solid">
        <fgColor rgb="FF006533"/>
        <bgColor indexed="64"/>
      </patternFill>
    </fill>
    <fill>
      <patternFill patternType="solid">
        <fgColor theme="0" tint="-0.499984740745262"/>
        <bgColor indexed="64"/>
      </patternFill>
    </fill>
    <fill>
      <patternFill patternType="solid">
        <fgColor rgb="FFC6EFD1"/>
        <bgColor indexed="64"/>
      </patternFill>
    </fill>
    <fill>
      <patternFill patternType="solid">
        <fgColor theme="0" tint="-0.34998626667073579"/>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14999847407452621"/>
        <bgColor indexed="26"/>
      </patternFill>
    </fill>
  </fills>
  <borders count="6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8"/>
      </left>
      <right/>
      <top/>
      <bottom/>
      <diagonal/>
    </border>
    <border>
      <left/>
      <right style="thin">
        <color indexed="8"/>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style="thin">
        <color theme="0" tint="-0.14999847407452621"/>
      </right>
      <top style="thin">
        <color theme="0" tint="-0.14999847407452621"/>
      </top>
      <bottom/>
      <diagonal/>
    </border>
    <border>
      <left style="thin">
        <color theme="0" tint="-0.14999847407452621"/>
      </left>
      <right style="thin">
        <color theme="0" tint="-0.14999847407452621"/>
      </right>
      <top style="thin">
        <color theme="0" tint="-0.14999847407452621"/>
      </top>
      <bottom/>
      <diagonal/>
    </border>
    <border>
      <left style="thin">
        <color indexed="8"/>
      </left>
      <right style="thin">
        <color indexed="8"/>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indexed="8"/>
      </left>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top style="thin">
        <color indexed="64"/>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s>
  <cellStyleXfs count="828">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11"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21" borderId="0" applyNumberFormat="0" applyBorder="0" applyAlignment="0" applyProtection="0"/>
    <xf numFmtId="0" fontId="15" fillId="22" borderId="2" applyNumberFormat="0" applyAlignment="0" applyProtection="0"/>
    <xf numFmtId="0" fontId="18" fillId="0" borderId="4" applyNumberFormat="0" applyFill="0" applyAlignment="0" applyProtection="0"/>
    <xf numFmtId="0" fontId="19" fillId="0" borderId="0" applyNumberFormat="0" applyFill="0" applyBorder="0" applyAlignment="0" applyProtection="0"/>
    <xf numFmtId="0" fontId="20" fillId="6" borderId="0" applyNumberFormat="0" applyBorder="0" applyAlignment="0" applyProtection="0"/>
    <xf numFmtId="0" fontId="28" fillId="0" borderId="0" applyNumberFormat="0" applyFill="0" applyBorder="0" applyAlignment="0" applyProtection="0"/>
    <xf numFmtId="0" fontId="17" fillId="9" borderId="2" applyNumberFormat="0" applyAlignment="0" applyProtection="0"/>
    <xf numFmtId="0" fontId="25" fillId="24" borderId="0" applyNumberFormat="0" applyBorder="0" applyAlignment="0" applyProtection="0"/>
    <xf numFmtId="0" fontId="11" fillId="25" borderId="9" applyNumberFormat="0" applyAlignment="0" applyProtection="0"/>
    <xf numFmtId="0" fontId="13" fillId="22" borderId="1" applyNumberFormat="0" applyAlignment="0" applyProtection="0"/>
    <xf numFmtId="0" fontId="14" fillId="5" borderId="0" applyNumberFormat="0" applyBorder="0" applyAlignment="0" applyProtection="0"/>
    <xf numFmtId="0" fontId="10" fillId="0" borderId="0"/>
    <xf numFmtId="0" fontId="26" fillId="0" borderId="0" applyNumberFormat="0" applyFill="0" applyBorder="0" applyAlignment="0" applyProtection="0"/>
    <xf numFmtId="0" fontId="18" fillId="0" borderId="4"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3" fillId="0" borderId="7" applyNumberFormat="0" applyFill="0" applyAlignment="0" applyProtection="0"/>
    <xf numFmtId="0" fontId="23" fillId="0" borderId="0" applyNumberFormat="0" applyFill="0" applyBorder="0" applyAlignment="0" applyProtection="0"/>
    <xf numFmtId="0" fontId="26" fillId="0" borderId="0" applyNumberFormat="0" applyFill="0" applyBorder="0" applyAlignment="0" applyProtection="0"/>
    <xf numFmtId="0" fontId="24" fillId="0" borderId="8" applyNumberFormat="0" applyFill="0" applyAlignment="0" applyProtection="0"/>
    <xf numFmtId="0" fontId="27" fillId="0" borderId="0" applyNumberFormat="0" applyFill="0" applyBorder="0" applyAlignment="0" applyProtection="0"/>
    <xf numFmtId="0" fontId="16" fillId="23" borderId="3" applyNumberFormat="0" applyAlignment="0" applyProtection="0"/>
    <xf numFmtId="0" fontId="28" fillId="0" borderId="0" applyNumberFormat="0" applyFill="0" applyBorder="0" applyAlignment="0" applyProtection="0"/>
    <xf numFmtId="0" fontId="11" fillId="0" borderId="0"/>
    <xf numFmtId="0" fontId="29" fillId="0" borderId="0"/>
    <xf numFmtId="0" fontId="15" fillId="22" borderId="12" applyNumberFormat="0" applyAlignment="0" applyProtection="0"/>
    <xf numFmtId="0" fontId="18" fillId="0" borderId="13" applyNumberFormat="0" applyFill="0" applyAlignment="0" applyProtection="0"/>
    <xf numFmtId="0" fontId="17" fillId="9" borderId="12" applyNumberFormat="0" applyAlignment="0" applyProtection="0"/>
    <xf numFmtId="0" fontId="11" fillId="25" borderId="14" applyNumberFormat="0" applyAlignment="0" applyProtection="0"/>
    <xf numFmtId="0" fontId="13" fillId="22" borderId="11" applyNumberFormat="0" applyAlignment="0" applyProtection="0"/>
    <xf numFmtId="0" fontId="18" fillId="0" borderId="13" applyNumberFormat="0" applyFill="0" applyAlignment="0" applyProtection="0"/>
    <xf numFmtId="164" fontId="30" fillId="0" borderId="0" applyFont="0" applyFill="0" applyBorder="0" applyAlignment="0" applyProtection="0"/>
    <xf numFmtId="0" fontId="11" fillId="0" borderId="0"/>
    <xf numFmtId="0" fontId="10" fillId="0" borderId="0" applyNumberFormat="0" applyFill="0" applyBorder="0" applyAlignment="0" applyProtection="0"/>
    <xf numFmtId="0" fontId="2" fillId="0" borderId="0"/>
    <xf numFmtId="43" fontId="30" fillId="0" borderId="0" applyFont="0" applyFill="0" applyBorder="0" applyAlignment="0" applyProtection="0"/>
    <xf numFmtId="0" fontId="18" fillId="0" borderId="17" applyNumberFormat="0" applyFill="0" applyAlignment="0" applyProtection="0"/>
    <xf numFmtId="0" fontId="17" fillId="9" borderId="16" applyNumberFormat="0" applyAlignment="0" applyProtection="0"/>
    <xf numFmtId="0" fontId="18" fillId="0" borderId="17" applyNumberFormat="0" applyFill="0" applyAlignment="0" applyProtection="0"/>
    <xf numFmtId="0" fontId="15" fillId="22" borderId="16" applyNumberFormat="0" applyAlignment="0" applyProtection="0"/>
    <xf numFmtId="0" fontId="17" fillId="9" borderId="16" applyNumberFormat="0" applyAlignment="0" applyProtection="0"/>
    <xf numFmtId="0" fontId="11" fillId="25" borderId="18" applyNumberFormat="0" applyAlignment="0" applyProtection="0"/>
    <xf numFmtId="0" fontId="15" fillId="22" borderId="16" applyNumberFormat="0" applyAlignment="0" applyProtection="0"/>
    <xf numFmtId="0" fontId="18" fillId="0" borderId="17" applyNumberFormat="0" applyFill="0" applyAlignment="0" applyProtection="0"/>
    <xf numFmtId="0" fontId="15" fillId="22" borderId="16" applyNumberFormat="0" applyAlignment="0" applyProtection="0"/>
    <xf numFmtId="0" fontId="17" fillId="9" borderId="16" applyNumberFormat="0" applyAlignment="0" applyProtection="0"/>
    <xf numFmtId="0" fontId="13" fillId="22" borderId="15" applyNumberFormat="0" applyAlignment="0" applyProtection="0"/>
    <xf numFmtId="0" fontId="18" fillId="0" borderId="17" applyNumberFormat="0" applyFill="0" applyAlignment="0" applyProtection="0"/>
    <xf numFmtId="0" fontId="15" fillId="22" borderId="16" applyNumberFormat="0" applyAlignment="0" applyProtection="0"/>
    <xf numFmtId="0" fontId="18" fillId="0" borderId="17" applyNumberFormat="0" applyFill="0" applyAlignment="0" applyProtection="0"/>
    <xf numFmtId="0" fontId="17" fillId="9" borderId="16" applyNumberFormat="0" applyAlignment="0" applyProtection="0"/>
    <xf numFmtId="0" fontId="11" fillId="25" borderId="18" applyNumberFormat="0" applyAlignment="0" applyProtection="0"/>
    <xf numFmtId="0" fontId="13" fillId="22" borderId="15" applyNumberFormat="0" applyAlignment="0" applyProtection="0"/>
    <xf numFmtId="0" fontId="18" fillId="0" borderId="17" applyNumberFormat="0" applyFill="0" applyAlignment="0" applyProtection="0"/>
    <xf numFmtId="0" fontId="11" fillId="25" borderId="18" applyNumberFormat="0" applyAlignment="0" applyProtection="0"/>
    <xf numFmtId="0" fontId="13" fillId="22" borderId="15" applyNumberFormat="0" applyAlignment="0" applyProtection="0"/>
    <xf numFmtId="0" fontId="18" fillId="0" borderId="17" applyNumberFormat="0" applyFill="0" applyAlignment="0" applyProtection="0"/>
    <xf numFmtId="0" fontId="11" fillId="25" borderId="18" applyNumberFormat="0" applyAlignment="0" applyProtection="0"/>
    <xf numFmtId="0" fontId="13" fillId="22" borderId="15" applyNumberFormat="0" applyAlignment="0" applyProtection="0"/>
    <xf numFmtId="0" fontId="18" fillId="0" borderId="17" applyNumberFormat="0" applyFill="0" applyAlignment="0" applyProtection="0"/>
    <xf numFmtId="0" fontId="18" fillId="0" borderId="33" applyNumberFormat="0" applyFill="0" applyAlignment="0" applyProtection="0"/>
    <xf numFmtId="0" fontId="13" fillId="22" borderId="31" applyNumberFormat="0" applyAlignment="0" applyProtection="0"/>
    <xf numFmtId="0" fontId="11" fillId="25" borderId="34" applyNumberFormat="0" applyAlignment="0" applyProtection="0"/>
    <xf numFmtId="0" fontId="17" fillId="9" borderId="32" applyNumberFormat="0" applyAlignment="0" applyProtection="0"/>
    <xf numFmtId="0" fontId="18" fillId="0" borderId="33" applyNumberFormat="0" applyFill="0" applyAlignment="0" applyProtection="0"/>
    <xf numFmtId="0" fontId="15" fillId="22" borderId="32" applyNumberFormat="0" applyAlignment="0" applyProtection="0"/>
    <xf numFmtId="0" fontId="15" fillId="22" borderId="28" applyNumberFormat="0" applyAlignment="0" applyProtection="0"/>
    <xf numFmtId="0" fontId="18" fillId="0" borderId="29" applyNumberFormat="0" applyFill="0" applyAlignment="0" applyProtection="0"/>
    <xf numFmtId="0" fontId="17" fillId="9" borderId="28" applyNumberFormat="0" applyAlignment="0" applyProtection="0"/>
    <xf numFmtId="0" fontId="11" fillId="25" borderId="30" applyNumberFormat="0" applyAlignment="0" applyProtection="0"/>
    <xf numFmtId="0" fontId="13" fillId="22" borderId="27" applyNumberFormat="0" applyAlignment="0" applyProtection="0"/>
    <xf numFmtId="0" fontId="18" fillId="0" borderId="29" applyNumberFormat="0" applyFill="0" applyAlignment="0" applyProtection="0"/>
    <xf numFmtId="0" fontId="1" fillId="0" borderId="0"/>
    <xf numFmtId="0" fontId="15" fillId="22" borderId="28" applyNumberFormat="0" applyAlignment="0" applyProtection="0"/>
    <xf numFmtId="0" fontId="18" fillId="0" borderId="29" applyNumberFormat="0" applyFill="0" applyAlignment="0" applyProtection="0"/>
    <xf numFmtId="0" fontId="17" fillId="9" borderId="28" applyNumberFormat="0" applyAlignment="0" applyProtection="0"/>
    <xf numFmtId="0" fontId="11" fillId="25" borderId="30" applyNumberFormat="0" applyAlignment="0" applyProtection="0"/>
    <xf numFmtId="0" fontId="13" fillId="22" borderId="27" applyNumberFormat="0" applyAlignment="0" applyProtection="0"/>
    <xf numFmtId="0" fontId="18" fillId="0" borderId="29" applyNumberFormat="0" applyFill="0" applyAlignment="0" applyProtection="0"/>
    <xf numFmtId="0" fontId="1" fillId="0" borderId="0"/>
    <xf numFmtId="43" fontId="30" fillId="0" borderId="0" applyFont="0" applyFill="0" applyBorder="0" applyAlignment="0" applyProtection="0"/>
    <xf numFmtId="0" fontId="18" fillId="0" borderId="29" applyNumberFormat="0" applyFill="0" applyAlignment="0" applyProtection="0"/>
    <xf numFmtId="0" fontId="17" fillId="9" borderId="28" applyNumberFormat="0" applyAlignment="0" applyProtection="0"/>
    <xf numFmtId="0" fontId="18" fillId="0" borderId="29" applyNumberFormat="0" applyFill="0" applyAlignment="0" applyProtection="0"/>
    <xf numFmtId="0" fontId="15" fillId="22" borderId="28" applyNumberFormat="0" applyAlignment="0" applyProtection="0"/>
    <xf numFmtId="0" fontId="17" fillId="9" borderId="28" applyNumberFormat="0" applyAlignment="0" applyProtection="0"/>
    <xf numFmtId="0" fontId="11" fillId="25" borderId="30" applyNumberFormat="0" applyAlignment="0" applyProtection="0"/>
    <xf numFmtId="0" fontId="15" fillId="22" borderId="28" applyNumberFormat="0" applyAlignment="0" applyProtection="0"/>
    <xf numFmtId="0" fontId="18" fillId="0" borderId="29" applyNumberFormat="0" applyFill="0" applyAlignment="0" applyProtection="0"/>
    <xf numFmtId="0" fontId="15" fillId="22" borderId="28" applyNumberFormat="0" applyAlignment="0" applyProtection="0"/>
    <xf numFmtId="0" fontId="17" fillId="9" borderId="28" applyNumberFormat="0" applyAlignment="0" applyProtection="0"/>
    <xf numFmtId="0" fontId="13" fillId="22" borderId="27" applyNumberFormat="0" applyAlignment="0" applyProtection="0"/>
    <xf numFmtId="0" fontId="18" fillId="0" borderId="29" applyNumberFormat="0" applyFill="0" applyAlignment="0" applyProtection="0"/>
    <xf numFmtId="0" fontId="15" fillId="22" borderId="28" applyNumberFormat="0" applyAlignment="0" applyProtection="0"/>
    <xf numFmtId="0" fontId="18" fillId="0" borderId="29" applyNumberFormat="0" applyFill="0" applyAlignment="0" applyProtection="0"/>
    <xf numFmtId="0" fontId="17" fillId="9" borderId="28" applyNumberFormat="0" applyAlignment="0" applyProtection="0"/>
    <xf numFmtId="0" fontId="11" fillId="25" borderId="30" applyNumberFormat="0" applyAlignment="0" applyProtection="0"/>
    <xf numFmtId="0" fontId="13" fillId="22" borderId="27" applyNumberFormat="0" applyAlignment="0" applyProtection="0"/>
    <xf numFmtId="0" fontId="18" fillId="0" borderId="29" applyNumberFormat="0" applyFill="0" applyAlignment="0" applyProtection="0"/>
    <xf numFmtId="0" fontId="11" fillId="25" borderId="30" applyNumberFormat="0" applyAlignment="0" applyProtection="0"/>
    <xf numFmtId="0" fontId="13" fillId="22" borderId="27" applyNumberFormat="0" applyAlignment="0" applyProtection="0"/>
    <xf numFmtId="0" fontId="18" fillId="0" borderId="29" applyNumberFormat="0" applyFill="0" applyAlignment="0" applyProtection="0"/>
    <xf numFmtId="0" fontId="11" fillId="25" borderId="30" applyNumberFormat="0" applyAlignment="0" applyProtection="0"/>
    <xf numFmtId="0" fontId="13" fillId="22" borderId="27" applyNumberFormat="0" applyAlignment="0" applyProtection="0"/>
    <xf numFmtId="0" fontId="18" fillId="0" borderId="29" applyNumberFormat="0" applyFill="0" applyAlignment="0" applyProtection="0"/>
    <xf numFmtId="0" fontId="15" fillId="22" borderId="32" applyNumberFormat="0" applyAlignment="0" applyProtection="0"/>
    <xf numFmtId="0" fontId="18" fillId="0" borderId="33" applyNumberFormat="0" applyFill="0" applyAlignment="0" applyProtection="0"/>
    <xf numFmtId="0" fontId="17" fillId="9" borderId="32" applyNumberFormat="0" applyAlignment="0" applyProtection="0"/>
    <xf numFmtId="0" fontId="11" fillId="25" borderId="34" applyNumberFormat="0" applyAlignment="0" applyProtection="0"/>
    <xf numFmtId="0" fontId="13" fillId="22" borderId="31" applyNumberFormat="0" applyAlignment="0" applyProtection="0"/>
    <xf numFmtId="0" fontId="18" fillId="0" borderId="33" applyNumberFormat="0" applyFill="0" applyAlignment="0" applyProtection="0"/>
    <xf numFmtId="0" fontId="18" fillId="0" borderId="33" applyNumberFormat="0" applyFill="0" applyAlignment="0" applyProtection="0"/>
    <xf numFmtId="0" fontId="17" fillId="9" borderId="32" applyNumberFormat="0" applyAlignment="0" applyProtection="0"/>
    <xf numFmtId="0" fontId="18" fillId="0" borderId="33" applyNumberFormat="0" applyFill="0" applyAlignment="0" applyProtection="0"/>
    <xf numFmtId="0" fontId="15" fillId="22" borderId="32" applyNumberFormat="0" applyAlignment="0" applyProtection="0"/>
    <xf numFmtId="0" fontId="17" fillId="9" borderId="32" applyNumberFormat="0" applyAlignment="0" applyProtection="0"/>
    <xf numFmtId="0" fontId="11" fillId="25" borderId="34" applyNumberFormat="0" applyAlignment="0" applyProtection="0"/>
    <xf numFmtId="0" fontId="15" fillId="22" borderId="32" applyNumberFormat="0" applyAlignment="0" applyProtection="0"/>
    <xf numFmtId="0" fontId="18" fillId="0" borderId="33" applyNumberFormat="0" applyFill="0" applyAlignment="0" applyProtection="0"/>
    <xf numFmtId="0" fontId="15" fillId="22" borderId="32" applyNumberFormat="0" applyAlignment="0" applyProtection="0"/>
    <xf numFmtId="0" fontId="17" fillId="9" borderId="32" applyNumberFormat="0" applyAlignment="0" applyProtection="0"/>
    <xf numFmtId="0" fontId="13" fillId="22" borderId="31" applyNumberFormat="0" applyAlignment="0" applyProtection="0"/>
    <xf numFmtId="0" fontId="18" fillId="0" borderId="33" applyNumberFormat="0" applyFill="0" applyAlignment="0" applyProtection="0"/>
    <xf numFmtId="0" fontId="15" fillId="22" borderId="32" applyNumberFormat="0" applyAlignment="0" applyProtection="0"/>
    <xf numFmtId="0" fontId="18" fillId="0" borderId="33" applyNumberFormat="0" applyFill="0" applyAlignment="0" applyProtection="0"/>
    <xf numFmtId="0" fontId="17" fillId="9" borderId="32" applyNumberFormat="0" applyAlignment="0" applyProtection="0"/>
    <xf numFmtId="0" fontId="11" fillId="25" borderId="34" applyNumberFormat="0" applyAlignment="0" applyProtection="0"/>
    <xf numFmtId="0" fontId="13" fillId="22" borderId="31" applyNumberFormat="0" applyAlignment="0" applyProtection="0"/>
    <xf numFmtId="0" fontId="18" fillId="0" borderId="33" applyNumberFormat="0" applyFill="0" applyAlignment="0" applyProtection="0"/>
    <xf numFmtId="0" fontId="11" fillId="25" borderId="34" applyNumberFormat="0" applyAlignment="0" applyProtection="0"/>
    <xf numFmtId="0" fontId="13" fillId="22" borderId="31" applyNumberFormat="0" applyAlignment="0" applyProtection="0"/>
    <xf numFmtId="0" fontId="18" fillId="0" borderId="33" applyNumberFormat="0" applyFill="0" applyAlignment="0" applyProtection="0"/>
    <xf numFmtId="0" fontId="11" fillId="25" borderId="34" applyNumberFormat="0" applyAlignment="0" applyProtection="0"/>
    <xf numFmtId="0" fontId="13" fillId="22" borderId="31" applyNumberFormat="0" applyAlignment="0" applyProtection="0"/>
    <xf numFmtId="0" fontId="18" fillId="0" borderId="33" applyNumberFormat="0" applyFill="0" applyAlignment="0" applyProtection="0"/>
    <xf numFmtId="0" fontId="47" fillId="0" borderId="0"/>
    <xf numFmtId="0" fontId="30" fillId="0" borderId="0"/>
    <xf numFmtId="0" fontId="15" fillId="22" borderId="39" applyNumberFormat="0" applyAlignment="0" applyProtection="0"/>
    <xf numFmtId="0" fontId="18" fillId="0" borderId="40" applyNumberFormat="0" applyFill="0" applyAlignment="0" applyProtection="0"/>
    <xf numFmtId="0" fontId="17" fillId="9" borderId="39" applyNumberFormat="0" applyAlignment="0" applyProtection="0"/>
    <xf numFmtId="0" fontId="11" fillId="25" borderId="41" applyNumberFormat="0" applyAlignment="0" applyProtection="0"/>
    <xf numFmtId="0" fontId="13" fillId="22" borderId="38" applyNumberFormat="0" applyAlignment="0" applyProtection="0"/>
    <xf numFmtId="0" fontId="18" fillId="0" borderId="40" applyNumberFormat="0" applyFill="0" applyAlignment="0" applyProtection="0"/>
    <xf numFmtId="0" fontId="15" fillId="22" borderId="39" applyNumberFormat="0" applyAlignment="0" applyProtection="0"/>
    <xf numFmtId="0" fontId="18" fillId="0" borderId="40" applyNumberFormat="0" applyFill="0" applyAlignment="0" applyProtection="0"/>
    <xf numFmtId="0" fontId="17" fillId="9" borderId="39" applyNumberFormat="0" applyAlignment="0" applyProtection="0"/>
    <xf numFmtId="0" fontId="11" fillId="25" borderId="41" applyNumberFormat="0" applyAlignment="0" applyProtection="0"/>
    <xf numFmtId="0" fontId="13" fillId="22" borderId="38" applyNumberFormat="0" applyAlignment="0" applyProtection="0"/>
    <xf numFmtId="0" fontId="18" fillId="0" borderId="40" applyNumberFormat="0" applyFill="0" applyAlignment="0" applyProtection="0"/>
    <xf numFmtId="43" fontId="30" fillId="0" borderId="0" applyFont="0" applyFill="0" applyBorder="0" applyAlignment="0" applyProtection="0"/>
    <xf numFmtId="43" fontId="30" fillId="0" borderId="0" applyFont="0" applyFill="0" applyBorder="0" applyAlignment="0" applyProtection="0"/>
    <xf numFmtId="0" fontId="18" fillId="0" borderId="40" applyNumberFormat="0" applyFill="0" applyAlignment="0" applyProtection="0"/>
    <xf numFmtId="0" fontId="17" fillId="9" borderId="39" applyNumberFormat="0" applyAlignment="0" applyProtection="0"/>
    <xf numFmtId="0" fontId="18" fillId="0" borderId="40" applyNumberFormat="0" applyFill="0" applyAlignment="0" applyProtection="0"/>
    <xf numFmtId="0" fontId="15" fillId="22" borderId="39" applyNumberFormat="0" applyAlignment="0" applyProtection="0"/>
    <xf numFmtId="0" fontId="17" fillId="9" borderId="39" applyNumberFormat="0" applyAlignment="0" applyProtection="0"/>
    <xf numFmtId="0" fontId="11" fillId="25" borderId="41" applyNumberFormat="0" applyAlignment="0" applyProtection="0"/>
    <xf numFmtId="0" fontId="15" fillId="22" borderId="39" applyNumberFormat="0" applyAlignment="0" applyProtection="0"/>
    <xf numFmtId="0" fontId="18" fillId="0" borderId="40" applyNumberFormat="0" applyFill="0" applyAlignment="0" applyProtection="0"/>
    <xf numFmtId="0" fontId="15" fillId="22" borderId="39" applyNumberFormat="0" applyAlignment="0" applyProtection="0"/>
    <xf numFmtId="0" fontId="17" fillId="9" borderId="39" applyNumberFormat="0" applyAlignment="0" applyProtection="0"/>
    <xf numFmtId="0" fontId="13" fillId="22" borderId="38" applyNumberFormat="0" applyAlignment="0" applyProtection="0"/>
    <xf numFmtId="0" fontId="18" fillId="0" borderId="40" applyNumberFormat="0" applyFill="0" applyAlignment="0" applyProtection="0"/>
    <xf numFmtId="0" fontId="15" fillId="22" borderId="39" applyNumberFormat="0" applyAlignment="0" applyProtection="0"/>
    <xf numFmtId="0" fontId="18" fillId="0" borderId="40" applyNumberFormat="0" applyFill="0" applyAlignment="0" applyProtection="0"/>
    <xf numFmtId="0" fontId="17" fillId="9" borderId="39" applyNumberFormat="0" applyAlignment="0" applyProtection="0"/>
    <xf numFmtId="0" fontId="11" fillId="25" borderId="41" applyNumberFormat="0" applyAlignment="0" applyProtection="0"/>
    <xf numFmtId="0" fontId="13" fillId="22" borderId="38" applyNumberFormat="0" applyAlignment="0" applyProtection="0"/>
    <xf numFmtId="0" fontId="18" fillId="0" borderId="40" applyNumberFormat="0" applyFill="0" applyAlignment="0" applyProtection="0"/>
    <xf numFmtId="0" fontId="11" fillId="25" borderId="41" applyNumberFormat="0" applyAlignment="0" applyProtection="0"/>
    <xf numFmtId="0" fontId="13" fillId="22" borderId="38" applyNumberFormat="0" applyAlignment="0" applyProtection="0"/>
    <xf numFmtId="0" fontId="18" fillId="0" borderId="40" applyNumberFormat="0" applyFill="0" applyAlignment="0" applyProtection="0"/>
    <xf numFmtId="0" fontId="11" fillId="25" borderId="41" applyNumberFormat="0" applyAlignment="0" applyProtection="0"/>
    <xf numFmtId="0" fontId="13" fillId="22" borderId="38" applyNumberFormat="0" applyAlignment="0" applyProtection="0"/>
    <xf numFmtId="0" fontId="18" fillId="0" borderId="40" applyNumberFormat="0" applyFill="0" applyAlignment="0" applyProtection="0"/>
    <xf numFmtId="0" fontId="18" fillId="0" borderId="44" applyNumberFormat="0" applyFill="0" applyAlignment="0" applyProtection="0"/>
    <xf numFmtId="0" fontId="13" fillId="22" borderId="42" applyNumberFormat="0" applyAlignment="0" applyProtection="0"/>
    <xf numFmtId="0" fontId="11" fillId="25" borderId="45" applyNumberFormat="0" applyAlignment="0" applyProtection="0"/>
    <xf numFmtId="0" fontId="17" fillId="9" borderId="43" applyNumberFormat="0" applyAlignment="0" applyProtection="0"/>
    <xf numFmtId="0" fontId="18" fillId="0" borderId="44" applyNumberFormat="0" applyFill="0" applyAlignment="0" applyProtection="0"/>
    <xf numFmtId="0" fontId="15" fillId="22" borderId="43" applyNumberFormat="0" applyAlignment="0" applyProtection="0"/>
    <xf numFmtId="0" fontId="15" fillId="22" borderId="43" applyNumberFormat="0" applyAlignment="0" applyProtection="0"/>
    <xf numFmtId="0" fontId="18" fillId="0" borderId="44" applyNumberFormat="0" applyFill="0" applyAlignment="0" applyProtection="0"/>
    <xf numFmtId="0" fontId="17" fillId="9" borderId="43" applyNumberFormat="0" applyAlignment="0" applyProtection="0"/>
    <xf numFmtId="0" fontId="11" fillId="25" borderId="45" applyNumberFormat="0" applyAlignment="0" applyProtection="0"/>
    <xf numFmtId="0" fontId="13" fillId="22" borderId="42" applyNumberFormat="0" applyAlignment="0" applyProtection="0"/>
    <xf numFmtId="0" fontId="18" fillId="0" borderId="44" applyNumberFormat="0" applyFill="0" applyAlignment="0" applyProtection="0"/>
    <xf numFmtId="0" fontId="15" fillId="22" borderId="43" applyNumberFormat="0" applyAlignment="0" applyProtection="0"/>
    <xf numFmtId="0" fontId="18" fillId="0" borderId="44" applyNumberFormat="0" applyFill="0" applyAlignment="0" applyProtection="0"/>
    <xf numFmtId="0" fontId="17" fillId="9" borderId="43" applyNumberFormat="0" applyAlignment="0" applyProtection="0"/>
    <xf numFmtId="0" fontId="11" fillId="25" borderId="45" applyNumberFormat="0" applyAlignment="0" applyProtection="0"/>
    <xf numFmtId="0" fontId="13" fillId="22" borderId="42" applyNumberFormat="0" applyAlignment="0" applyProtection="0"/>
    <xf numFmtId="0" fontId="18" fillId="0" borderId="44" applyNumberFormat="0" applyFill="0" applyAlignment="0" applyProtection="0"/>
    <xf numFmtId="43" fontId="30" fillId="0" borderId="0" applyFont="0" applyFill="0" applyBorder="0" applyAlignment="0" applyProtection="0"/>
    <xf numFmtId="0" fontId="18" fillId="0" borderId="44" applyNumberFormat="0" applyFill="0" applyAlignment="0" applyProtection="0"/>
    <xf numFmtId="0" fontId="17" fillId="9" borderId="43" applyNumberFormat="0" applyAlignment="0" applyProtection="0"/>
    <xf numFmtId="0" fontId="18" fillId="0" borderId="44" applyNumberFormat="0" applyFill="0" applyAlignment="0" applyProtection="0"/>
    <xf numFmtId="0" fontId="15" fillId="22" borderId="43" applyNumberFormat="0" applyAlignment="0" applyProtection="0"/>
    <xf numFmtId="0" fontId="17" fillId="9" borderId="43" applyNumberFormat="0" applyAlignment="0" applyProtection="0"/>
    <xf numFmtId="0" fontId="11" fillId="25" borderId="45" applyNumberFormat="0" applyAlignment="0" applyProtection="0"/>
    <xf numFmtId="0" fontId="15" fillId="22" borderId="43" applyNumberFormat="0" applyAlignment="0" applyProtection="0"/>
    <xf numFmtId="0" fontId="18" fillId="0" borderId="44" applyNumberFormat="0" applyFill="0" applyAlignment="0" applyProtection="0"/>
    <xf numFmtId="0" fontId="15" fillId="22" borderId="43" applyNumberFormat="0" applyAlignment="0" applyProtection="0"/>
    <xf numFmtId="0" fontId="17" fillId="9" borderId="43" applyNumberFormat="0" applyAlignment="0" applyProtection="0"/>
    <xf numFmtId="0" fontId="13" fillId="22" borderId="42" applyNumberFormat="0" applyAlignment="0" applyProtection="0"/>
    <xf numFmtId="0" fontId="18" fillId="0" borderId="44" applyNumberFormat="0" applyFill="0" applyAlignment="0" applyProtection="0"/>
    <xf numFmtId="0" fontId="15" fillId="22" borderId="43" applyNumberFormat="0" applyAlignment="0" applyProtection="0"/>
    <xf numFmtId="0" fontId="18" fillId="0" borderId="44" applyNumberFormat="0" applyFill="0" applyAlignment="0" applyProtection="0"/>
    <xf numFmtId="0" fontId="17" fillId="9" borderId="43" applyNumberFormat="0" applyAlignment="0" applyProtection="0"/>
    <xf numFmtId="0" fontId="11" fillId="25" borderId="45" applyNumberFormat="0" applyAlignment="0" applyProtection="0"/>
    <xf numFmtId="0" fontId="13" fillId="22" borderId="42" applyNumberFormat="0" applyAlignment="0" applyProtection="0"/>
    <xf numFmtId="0" fontId="18" fillId="0" borderId="44" applyNumberFormat="0" applyFill="0" applyAlignment="0" applyProtection="0"/>
    <xf numFmtId="0" fontId="11" fillId="25" borderId="45" applyNumberFormat="0" applyAlignment="0" applyProtection="0"/>
    <xf numFmtId="0" fontId="13" fillId="22" borderId="42" applyNumberFormat="0" applyAlignment="0" applyProtection="0"/>
    <xf numFmtId="0" fontId="18" fillId="0" borderId="44" applyNumberFormat="0" applyFill="0" applyAlignment="0" applyProtection="0"/>
    <xf numFmtId="0" fontId="11" fillId="25" borderId="45" applyNumberFormat="0" applyAlignment="0" applyProtection="0"/>
    <xf numFmtId="0" fontId="13" fillId="22" borderId="42" applyNumberFormat="0" applyAlignment="0" applyProtection="0"/>
    <xf numFmtId="0" fontId="18" fillId="0" borderId="44" applyNumberFormat="0" applyFill="0" applyAlignment="0" applyProtection="0"/>
    <xf numFmtId="0" fontId="15" fillId="22" borderId="43" applyNumberFormat="0" applyAlignment="0" applyProtection="0"/>
    <xf numFmtId="0" fontId="18" fillId="0" borderId="44" applyNumberFormat="0" applyFill="0" applyAlignment="0" applyProtection="0"/>
    <xf numFmtId="0" fontId="17" fillId="9" borderId="43" applyNumberFormat="0" applyAlignment="0" applyProtection="0"/>
    <xf numFmtId="0" fontId="11" fillId="25" borderId="45" applyNumberFormat="0" applyAlignment="0" applyProtection="0"/>
    <xf numFmtId="0" fontId="13" fillId="22" borderId="42" applyNumberFormat="0" applyAlignment="0" applyProtection="0"/>
    <xf numFmtId="0" fontId="18" fillId="0" borderId="44" applyNumberFormat="0" applyFill="0" applyAlignment="0" applyProtection="0"/>
    <xf numFmtId="0" fontId="18" fillId="0" borderId="44" applyNumberFormat="0" applyFill="0" applyAlignment="0" applyProtection="0"/>
    <xf numFmtId="0" fontId="17" fillId="9" borderId="43" applyNumberFormat="0" applyAlignment="0" applyProtection="0"/>
    <xf numFmtId="0" fontId="18" fillId="0" borderId="44" applyNumberFormat="0" applyFill="0" applyAlignment="0" applyProtection="0"/>
    <xf numFmtId="0" fontId="15" fillId="22" borderId="43" applyNumberFormat="0" applyAlignment="0" applyProtection="0"/>
    <xf numFmtId="0" fontId="17" fillId="9" borderId="43" applyNumberFormat="0" applyAlignment="0" applyProtection="0"/>
    <xf numFmtId="0" fontId="11" fillId="25" borderId="45" applyNumberFormat="0" applyAlignment="0" applyProtection="0"/>
    <xf numFmtId="0" fontId="15" fillId="22" borderId="43" applyNumberFormat="0" applyAlignment="0" applyProtection="0"/>
    <xf numFmtId="0" fontId="18" fillId="0" borderId="44" applyNumberFormat="0" applyFill="0" applyAlignment="0" applyProtection="0"/>
    <xf numFmtId="0" fontId="15" fillId="22" borderId="43" applyNumberFormat="0" applyAlignment="0" applyProtection="0"/>
    <xf numFmtId="0" fontId="17" fillId="9" borderId="43" applyNumberFormat="0" applyAlignment="0" applyProtection="0"/>
    <xf numFmtId="0" fontId="13" fillId="22" borderId="42" applyNumberFormat="0" applyAlignment="0" applyProtection="0"/>
    <xf numFmtId="0" fontId="18" fillId="0" borderId="44" applyNumberFormat="0" applyFill="0" applyAlignment="0" applyProtection="0"/>
    <xf numFmtId="0" fontId="15" fillId="22" borderId="43" applyNumberFormat="0" applyAlignment="0" applyProtection="0"/>
    <xf numFmtId="0" fontId="18" fillId="0" borderId="44" applyNumberFormat="0" applyFill="0" applyAlignment="0" applyProtection="0"/>
    <xf numFmtId="0" fontId="17" fillId="9" borderId="43" applyNumberFormat="0" applyAlignment="0" applyProtection="0"/>
    <xf numFmtId="0" fontId="11" fillId="25" borderId="45" applyNumberFormat="0" applyAlignment="0" applyProtection="0"/>
    <xf numFmtId="0" fontId="13" fillId="22" borderId="42" applyNumberFormat="0" applyAlignment="0" applyProtection="0"/>
    <xf numFmtId="0" fontId="18" fillId="0" borderId="44" applyNumberFormat="0" applyFill="0" applyAlignment="0" applyProtection="0"/>
    <xf numFmtId="0" fontId="11" fillId="25" borderId="45" applyNumberFormat="0" applyAlignment="0" applyProtection="0"/>
    <xf numFmtId="0" fontId="13" fillId="22" borderId="42" applyNumberFormat="0" applyAlignment="0" applyProtection="0"/>
    <xf numFmtId="0" fontId="18" fillId="0" borderId="44" applyNumberFormat="0" applyFill="0" applyAlignment="0" applyProtection="0"/>
    <xf numFmtId="0" fontId="11" fillId="25" borderId="45" applyNumberFormat="0" applyAlignment="0" applyProtection="0"/>
    <xf numFmtId="0" fontId="13" fillId="22" borderId="42" applyNumberFormat="0" applyAlignment="0" applyProtection="0"/>
    <xf numFmtId="0" fontId="18" fillId="0" borderId="44" applyNumberFormat="0" applyFill="0" applyAlignment="0" applyProtection="0"/>
    <xf numFmtId="0" fontId="18" fillId="0" borderId="48" applyNumberFormat="0" applyFill="0" applyAlignment="0" applyProtection="0"/>
    <xf numFmtId="0" fontId="13" fillId="22" borderId="46" applyNumberFormat="0" applyAlignment="0" applyProtection="0"/>
    <xf numFmtId="0" fontId="11" fillId="25" borderId="49" applyNumberFormat="0" applyAlignment="0" applyProtection="0"/>
    <xf numFmtId="0" fontId="17" fillId="9" borderId="47" applyNumberFormat="0" applyAlignment="0" applyProtection="0"/>
    <xf numFmtId="0" fontId="18" fillId="0" borderId="48" applyNumberFormat="0" applyFill="0" applyAlignment="0" applyProtection="0"/>
    <xf numFmtId="0" fontId="15" fillId="22" borderId="47" applyNumberFormat="0" applyAlignment="0" applyProtection="0"/>
    <xf numFmtId="0" fontId="15" fillId="22" borderId="47" applyNumberFormat="0" applyAlignment="0" applyProtection="0"/>
    <xf numFmtId="0" fontId="18" fillId="0" borderId="48" applyNumberFormat="0" applyFill="0" applyAlignment="0" applyProtection="0"/>
    <xf numFmtId="0" fontId="17" fillId="9" borderId="47" applyNumberFormat="0" applyAlignment="0" applyProtection="0"/>
    <xf numFmtId="0" fontId="11" fillId="25" borderId="49" applyNumberFormat="0" applyAlignment="0" applyProtection="0"/>
    <xf numFmtId="0" fontId="13" fillId="22" borderId="46" applyNumberFormat="0" applyAlignment="0" applyProtection="0"/>
    <xf numFmtId="0" fontId="18" fillId="0" borderId="48" applyNumberFormat="0" applyFill="0" applyAlignment="0" applyProtection="0"/>
    <xf numFmtId="0" fontId="15" fillId="22" borderId="47" applyNumberFormat="0" applyAlignment="0" applyProtection="0"/>
    <xf numFmtId="0" fontId="18" fillId="0" borderId="48" applyNumberFormat="0" applyFill="0" applyAlignment="0" applyProtection="0"/>
    <xf numFmtId="0" fontId="17" fillId="9" borderId="47" applyNumberFormat="0" applyAlignment="0" applyProtection="0"/>
    <xf numFmtId="0" fontId="11" fillId="25" borderId="49" applyNumberFormat="0" applyAlignment="0" applyProtection="0"/>
    <xf numFmtId="0" fontId="13" fillId="22" borderId="46" applyNumberFormat="0" applyAlignment="0" applyProtection="0"/>
    <xf numFmtId="0" fontId="18" fillId="0" borderId="48" applyNumberFormat="0" applyFill="0" applyAlignment="0" applyProtection="0"/>
    <xf numFmtId="0" fontId="18" fillId="0" borderId="48" applyNumberFormat="0" applyFill="0" applyAlignment="0" applyProtection="0"/>
    <xf numFmtId="0" fontId="17" fillId="9" borderId="47" applyNumberFormat="0" applyAlignment="0" applyProtection="0"/>
    <xf numFmtId="0" fontId="18" fillId="0" borderId="48" applyNumberFormat="0" applyFill="0" applyAlignment="0" applyProtection="0"/>
    <xf numFmtId="0" fontId="15" fillId="22" borderId="47" applyNumberFormat="0" applyAlignment="0" applyProtection="0"/>
    <xf numFmtId="0" fontId="17" fillId="9" borderId="47" applyNumberFormat="0" applyAlignment="0" applyProtection="0"/>
    <xf numFmtId="0" fontId="11" fillId="25" borderId="49" applyNumberFormat="0" applyAlignment="0" applyProtection="0"/>
    <xf numFmtId="0" fontId="15" fillId="22" borderId="47" applyNumberFormat="0" applyAlignment="0" applyProtection="0"/>
    <xf numFmtId="0" fontId="18" fillId="0" borderId="48" applyNumberFormat="0" applyFill="0" applyAlignment="0" applyProtection="0"/>
    <xf numFmtId="0" fontId="15" fillId="22" borderId="47" applyNumberFormat="0" applyAlignment="0" applyProtection="0"/>
    <xf numFmtId="0" fontId="17" fillId="9" borderId="47" applyNumberFormat="0" applyAlignment="0" applyProtection="0"/>
    <xf numFmtId="0" fontId="13" fillId="22" borderId="46" applyNumberFormat="0" applyAlignment="0" applyProtection="0"/>
    <xf numFmtId="0" fontId="18" fillId="0" borderId="48" applyNumberFormat="0" applyFill="0" applyAlignment="0" applyProtection="0"/>
    <xf numFmtId="0" fontId="15" fillId="22" borderId="47" applyNumberFormat="0" applyAlignment="0" applyProtection="0"/>
    <xf numFmtId="0" fontId="18" fillId="0" borderId="48" applyNumberFormat="0" applyFill="0" applyAlignment="0" applyProtection="0"/>
    <xf numFmtId="0" fontId="17" fillId="9" borderId="47" applyNumberFormat="0" applyAlignment="0" applyProtection="0"/>
    <xf numFmtId="0" fontId="11" fillId="25" borderId="49" applyNumberFormat="0" applyAlignment="0" applyProtection="0"/>
    <xf numFmtId="0" fontId="13" fillId="22" borderId="46" applyNumberFormat="0" applyAlignment="0" applyProtection="0"/>
    <xf numFmtId="0" fontId="18" fillId="0" borderId="48" applyNumberFormat="0" applyFill="0" applyAlignment="0" applyProtection="0"/>
    <xf numFmtId="0" fontId="11" fillId="25" borderId="49" applyNumberFormat="0" applyAlignment="0" applyProtection="0"/>
    <xf numFmtId="0" fontId="13" fillId="22" borderId="46" applyNumberFormat="0" applyAlignment="0" applyProtection="0"/>
    <xf numFmtId="0" fontId="18" fillId="0" borderId="48" applyNumberFormat="0" applyFill="0" applyAlignment="0" applyProtection="0"/>
    <xf numFmtId="0" fontId="11" fillId="25" borderId="49" applyNumberFormat="0" applyAlignment="0" applyProtection="0"/>
    <xf numFmtId="0" fontId="13" fillId="22" borderId="46" applyNumberFormat="0" applyAlignment="0" applyProtection="0"/>
    <xf numFmtId="0" fontId="18" fillId="0" borderId="48" applyNumberFormat="0" applyFill="0" applyAlignment="0" applyProtection="0"/>
    <xf numFmtId="0" fontId="15" fillId="22" borderId="47" applyNumberFormat="0" applyAlignment="0" applyProtection="0"/>
    <xf numFmtId="0" fontId="18" fillId="0" borderId="48" applyNumberFormat="0" applyFill="0" applyAlignment="0" applyProtection="0"/>
    <xf numFmtId="0" fontId="17" fillId="9" borderId="47" applyNumberFormat="0" applyAlignment="0" applyProtection="0"/>
    <xf numFmtId="0" fontId="11" fillId="25" borderId="49" applyNumberFormat="0" applyAlignment="0" applyProtection="0"/>
    <xf numFmtId="0" fontId="13" fillId="22" borderId="46" applyNumberFormat="0" applyAlignment="0" applyProtection="0"/>
    <xf numFmtId="0" fontId="18" fillId="0" borderId="48" applyNumberFormat="0" applyFill="0" applyAlignment="0" applyProtection="0"/>
    <xf numFmtId="0" fontId="18" fillId="0" borderId="48" applyNumberFormat="0" applyFill="0" applyAlignment="0" applyProtection="0"/>
    <xf numFmtId="0" fontId="17" fillId="9" borderId="47" applyNumberFormat="0" applyAlignment="0" applyProtection="0"/>
    <xf numFmtId="0" fontId="18" fillId="0" borderId="48" applyNumberFormat="0" applyFill="0" applyAlignment="0" applyProtection="0"/>
    <xf numFmtId="0" fontId="15" fillId="22" borderId="47" applyNumberFormat="0" applyAlignment="0" applyProtection="0"/>
    <xf numFmtId="0" fontId="17" fillId="9" borderId="47" applyNumberFormat="0" applyAlignment="0" applyProtection="0"/>
    <xf numFmtId="0" fontId="11" fillId="25" borderId="49" applyNumberFormat="0" applyAlignment="0" applyProtection="0"/>
    <xf numFmtId="0" fontId="15" fillId="22" borderId="47" applyNumberFormat="0" applyAlignment="0" applyProtection="0"/>
    <xf numFmtId="0" fontId="18" fillId="0" borderId="48" applyNumberFormat="0" applyFill="0" applyAlignment="0" applyProtection="0"/>
    <xf numFmtId="0" fontId="15" fillId="22" borderId="47" applyNumberFormat="0" applyAlignment="0" applyProtection="0"/>
    <xf numFmtId="0" fontId="17" fillId="9" borderId="47" applyNumberFormat="0" applyAlignment="0" applyProtection="0"/>
    <xf numFmtId="0" fontId="13" fillId="22" borderId="46" applyNumberFormat="0" applyAlignment="0" applyProtection="0"/>
    <xf numFmtId="0" fontId="18" fillId="0" borderId="48" applyNumberFormat="0" applyFill="0" applyAlignment="0" applyProtection="0"/>
    <xf numFmtId="0" fontId="15" fillId="22" borderId="47" applyNumberFormat="0" applyAlignment="0" applyProtection="0"/>
    <xf numFmtId="0" fontId="18" fillId="0" borderId="48" applyNumberFormat="0" applyFill="0" applyAlignment="0" applyProtection="0"/>
    <xf numFmtId="0" fontId="17" fillId="9" borderId="47" applyNumberFormat="0" applyAlignment="0" applyProtection="0"/>
    <xf numFmtId="0" fontId="11" fillId="25" borderId="49" applyNumberFormat="0" applyAlignment="0" applyProtection="0"/>
    <xf numFmtId="0" fontId="13" fillId="22" borderId="46" applyNumberFormat="0" applyAlignment="0" applyProtection="0"/>
    <xf numFmtId="0" fontId="18" fillId="0" borderId="48" applyNumberFormat="0" applyFill="0" applyAlignment="0" applyProtection="0"/>
    <xf numFmtId="0" fontId="11" fillId="25" borderId="49" applyNumberFormat="0" applyAlignment="0" applyProtection="0"/>
    <xf numFmtId="0" fontId="13" fillId="22" borderId="46" applyNumberFormat="0" applyAlignment="0" applyProtection="0"/>
    <xf numFmtId="0" fontId="18" fillId="0" borderId="48" applyNumberFormat="0" applyFill="0" applyAlignment="0" applyProtection="0"/>
    <xf numFmtId="0" fontId="11" fillId="25" borderId="49" applyNumberFormat="0" applyAlignment="0" applyProtection="0"/>
    <xf numFmtId="0" fontId="13" fillId="22" borderId="46" applyNumberFormat="0" applyAlignment="0" applyProtection="0"/>
    <xf numFmtId="0" fontId="18" fillId="0" borderId="48" applyNumberFormat="0" applyFill="0" applyAlignment="0" applyProtection="0"/>
    <xf numFmtId="0" fontId="6" fillId="0" borderId="0" applyNumberFormat="0" applyFill="0" applyBorder="0" applyAlignment="0" applyProtection="0"/>
  </cellStyleXfs>
  <cellXfs count="443">
    <xf numFmtId="0" fontId="0" fillId="0" borderId="0" xfId="0"/>
    <xf numFmtId="0" fontId="4" fillId="0" borderId="0" xfId="0" applyFont="1" applyAlignment="1">
      <alignment wrapText="1"/>
    </xf>
    <xf numFmtId="0" fontId="4" fillId="0" borderId="0" xfId="0" applyFont="1" applyAlignment="1">
      <alignment vertical="center" wrapText="1"/>
    </xf>
    <xf numFmtId="165" fontId="4" fillId="0" borderId="0" xfId="0" applyNumberFormat="1" applyFont="1" applyAlignment="1">
      <alignment vertical="center" wrapText="1"/>
    </xf>
    <xf numFmtId="9" fontId="5" fillId="2" borderId="0" xfId="0" applyNumberFormat="1" applyFont="1" applyFill="1" applyAlignment="1" applyProtection="1">
      <alignment vertical="center" wrapText="1"/>
      <protection hidden="1"/>
    </xf>
    <xf numFmtId="0" fontId="4" fillId="0" borderId="0" xfId="0" applyFont="1" applyAlignment="1">
      <alignment horizontal="center" vertical="center" wrapText="1"/>
    </xf>
    <xf numFmtId="9" fontId="5" fillId="30" borderId="0" xfId="0" applyNumberFormat="1" applyFont="1" applyFill="1" applyAlignment="1" applyProtection="1">
      <alignment vertical="center" wrapText="1"/>
      <protection hidden="1"/>
    </xf>
    <xf numFmtId="0" fontId="4" fillId="0" borderId="0" xfId="0" quotePrefix="1" applyFont="1" applyAlignment="1">
      <alignment horizontal="left" vertical="center" wrapText="1"/>
    </xf>
    <xf numFmtId="0" fontId="8" fillId="0" borderId="0" xfId="0" quotePrefix="1" applyFont="1" applyAlignment="1">
      <alignment horizontal="left" vertical="top" wrapText="1"/>
    </xf>
    <xf numFmtId="0" fontId="8" fillId="0" borderId="0" xfId="0" applyFont="1" applyAlignment="1" applyProtection="1">
      <alignment horizontal="left" vertical="top" wrapText="1"/>
      <protection locked="0"/>
    </xf>
    <xf numFmtId="165" fontId="8" fillId="0" borderId="0" xfId="0" applyNumberFormat="1" applyFont="1" applyAlignment="1" applyProtection="1">
      <alignment horizontal="left" vertical="top" wrapText="1"/>
      <protection locked="0"/>
    </xf>
    <xf numFmtId="0" fontId="33" fillId="0" borderId="0" xfId="0" quotePrefix="1" applyFont="1" applyAlignment="1">
      <alignment horizontal="left" vertical="top" wrapText="1"/>
    </xf>
    <xf numFmtId="0" fontId="8" fillId="0" borderId="0" xfId="0" applyFont="1" applyAlignment="1">
      <alignment horizontal="left" vertical="top" wrapText="1"/>
    </xf>
    <xf numFmtId="0" fontId="8" fillId="0" borderId="0" xfId="0" applyFont="1" applyAlignment="1">
      <alignment wrapText="1"/>
    </xf>
    <xf numFmtId="0" fontId="8" fillId="0" borderId="0" xfId="0" quotePrefix="1" applyFont="1" applyAlignment="1">
      <alignment horizontal="left" vertical="center" wrapText="1"/>
    </xf>
    <xf numFmtId="0" fontId="8" fillId="0" borderId="0" xfId="0" applyFont="1"/>
    <xf numFmtId="0" fontId="8" fillId="0" borderId="0" xfId="0" applyFont="1" applyAlignment="1">
      <alignment vertical="top"/>
    </xf>
    <xf numFmtId="9" fontId="5" fillId="30" borderId="0" xfId="0" quotePrefix="1" applyNumberFormat="1" applyFont="1" applyFill="1" applyAlignment="1" applyProtection="1">
      <alignment horizontal="left" vertical="center" wrapText="1"/>
      <protection hidden="1"/>
    </xf>
    <xf numFmtId="0" fontId="8" fillId="0" borderId="0" xfId="0" applyFont="1" applyAlignment="1">
      <alignment horizontal="left" vertical="top"/>
    </xf>
    <xf numFmtId="0" fontId="4" fillId="0" borderId="0" xfId="0" applyFont="1" applyAlignment="1">
      <alignment horizontal="left" wrapText="1"/>
    </xf>
    <xf numFmtId="0" fontId="8" fillId="0" borderId="0" xfId="0" applyFont="1" applyAlignment="1" applyProtection="1">
      <alignment horizontal="left" vertical="center" wrapText="1"/>
      <protection locked="0"/>
    </xf>
    <xf numFmtId="165" fontId="8" fillId="0" borderId="0" xfId="0" applyNumberFormat="1" applyFont="1" applyAlignment="1" applyProtection="1">
      <alignment horizontal="left" vertical="center" wrapText="1"/>
      <protection locked="0"/>
    </xf>
    <xf numFmtId="0" fontId="32" fillId="32" borderId="0" xfId="0" applyFont="1" applyFill="1" applyAlignment="1">
      <alignment horizontal="left" vertical="top" wrapText="1"/>
    </xf>
    <xf numFmtId="0" fontId="34" fillId="0" borderId="0" xfId="0" applyFont="1" applyAlignment="1">
      <alignment wrapText="1"/>
    </xf>
    <xf numFmtId="9" fontId="3" fillId="2" borderId="0" xfId="0" applyNumberFormat="1" applyFont="1" applyFill="1" applyAlignment="1" applyProtection="1">
      <alignment vertical="center" wrapText="1"/>
      <protection hidden="1"/>
    </xf>
    <xf numFmtId="0" fontId="8" fillId="0" borderId="0" xfId="0" applyFont="1" applyAlignment="1">
      <alignment vertical="center" wrapText="1"/>
    </xf>
    <xf numFmtId="165" fontId="8" fillId="0" borderId="0" xfId="0" applyNumberFormat="1" applyFont="1" applyAlignment="1">
      <alignment vertical="center" wrapText="1"/>
    </xf>
    <xf numFmtId="0" fontId="8" fillId="0" borderId="0" xfId="0" applyFont="1" applyAlignment="1">
      <alignment horizontal="center" vertical="center" wrapText="1"/>
    </xf>
    <xf numFmtId="0" fontId="8" fillId="0" borderId="0" xfId="0" applyFont="1" applyAlignment="1">
      <alignment vertical="top" wrapText="1"/>
    </xf>
    <xf numFmtId="0" fontId="8" fillId="0" borderId="0" xfId="0" quotePrefix="1" applyFont="1" applyAlignment="1">
      <alignment vertical="top" wrapText="1"/>
    </xf>
    <xf numFmtId="0" fontId="32"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wrapText="1"/>
    </xf>
    <xf numFmtId="0" fontId="32" fillId="32" borderId="0" xfId="0" quotePrefix="1" applyFont="1" applyFill="1" applyAlignment="1">
      <alignment horizontal="left" vertical="top" wrapText="1"/>
    </xf>
    <xf numFmtId="0" fontId="32" fillId="0" borderId="0" xfId="0" quotePrefix="1" applyFont="1" applyAlignment="1">
      <alignment horizontal="left" vertical="top" wrapText="1"/>
    </xf>
    <xf numFmtId="0" fontId="32" fillId="32" borderId="0" xfId="0" applyFont="1" applyFill="1" applyAlignment="1">
      <alignment vertical="top" wrapText="1"/>
    </xf>
    <xf numFmtId="165" fontId="5" fillId="33" borderId="0" xfId="0" applyNumberFormat="1" applyFont="1" applyFill="1" applyAlignment="1">
      <alignment horizontal="center" vertical="center" wrapText="1"/>
    </xf>
    <xf numFmtId="0" fontId="8" fillId="0" borderId="0" xfId="0" applyFont="1" applyAlignment="1" applyProtection="1">
      <alignment vertical="top" wrapText="1"/>
      <protection locked="0"/>
    </xf>
    <xf numFmtId="0" fontId="5" fillId="31" borderId="0" xfId="0" applyFont="1" applyFill="1" applyAlignment="1" applyProtection="1">
      <alignment horizontal="left" vertical="center" wrapText="1"/>
      <protection hidden="1"/>
    </xf>
    <xf numFmtId="0" fontId="5" fillId="30" borderId="0" xfId="0" applyFont="1" applyFill="1" applyAlignment="1">
      <alignment wrapText="1"/>
    </xf>
    <xf numFmtId="0" fontId="8" fillId="3" borderId="0" xfId="0" applyFont="1" applyFill="1"/>
    <xf numFmtId="0" fontId="36" fillId="32" borderId="0" xfId="0" applyFont="1" applyFill="1" applyAlignment="1">
      <alignment wrapText="1"/>
    </xf>
    <xf numFmtId="0" fontId="36" fillId="0" borderId="0" xfId="0" applyFont="1" applyAlignment="1">
      <alignment wrapText="1"/>
    </xf>
    <xf numFmtId="0" fontId="8" fillId="30" borderId="0" xfId="0" applyFont="1" applyFill="1"/>
    <xf numFmtId="0" fontId="8" fillId="30" borderId="0" xfId="0" applyFont="1" applyFill="1" applyAlignment="1">
      <alignment horizontal="left" vertical="center" wrapText="1"/>
    </xf>
    <xf numFmtId="0" fontId="38" fillId="30" borderId="0" xfId="0" applyFont="1" applyFill="1" applyAlignment="1">
      <alignment horizontal="left" vertical="center" wrapText="1"/>
    </xf>
    <xf numFmtId="0" fontId="32" fillId="32" borderId="0" xfId="0" applyFont="1" applyFill="1" applyAlignment="1">
      <alignment horizontal="left" vertical="center" wrapText="1"/>
    </xf>
    <xf numFmtId="16" fontId="8" fillId="0" borderId="0" xfId="0" applyNumberFormat="1" applyFont="1" applyAlignment="1">
      <alignment horizontal="center" vertical="center" wrapText="1"/>
    </xf>
    <xf numFmtId="0" fontId="8" fillId="32" borderId="0" xfId="0" applyFont="1" applyFill="1" applyAlignment="1">
      <alignment horizontal="left" vertical="center" wrapText="1"/>
    </xf>
    <xf numFmtId="0" fontId="37" fillId="32" borderId="0" xfId="0" applyFont="1" applyFill="1" applyAlignment="1">
      <alignment horizontal="left" vertical="center" wrapText="1"/>
    </xf>
    <xf numFmtId="0" fontId="5" fillId="30" borderId="0" xfId="0" quotePrefix="1" applyFont="1" applyFill="1" applyAlignment="1">
      <alignment wrapText="1"/>
    </xf>
    <xf numFmtId="0" fontId="8" fillId="0" borderId="0" xfId="0" applyFont="1" applyAlignment="1">
      <alignment horizontal="left" vertical="center"/>
    </xf>
    <xf numFmtId="0" fontId="30" fillId="0" borderId="0" xfId="0" applyFont="1" applyAlignment="1">
      <alignment wrapText="1"/>
    </xf>
    <xf numFmtId="0" fontId="36" fillId="32" borderId="24" xfId="0" applyFont="1" applyFill="1" applyBorder="1" applyAlignment="1">
      <alignment vertical="center" wrapText="1"/>
    </xf>
    <xf numFmtId="0" fontId="4" fillId="0" borderId="0" xfId="0" quotePrefix="1" applyFont="1" applyAlignment="1">
      <alignment horizontal="left" vertical="top" wrapText="1"/>
    </xf>
    <xf numFmtId="0" fontId="4" fillId="0" borderId="0" xfId="0" applyFont="1" applyAlignment="1">
      <alignment vertical="top" wrapText="1"/>
    </xf>
    <xf numFmtId="0" fontId="4" fillId="0" borderId="0" xfId="0" quotePrefix="1" applyFont="1" applyAlignment="1">
      <alignment horizontal="left" vertical="top"/>
    </xf>
    <xf numFmtId="0" fontId="4" fillId="0" borderId="0" xfId="0" quotePrefix="1" applyFont="1" applyAlignment="1">
      <alignment wrapText="1"/>
    </xf>
    <xf numFmtId="0" fontId="4" fillId="0" borderId="0" xfId="0" quotePrefix="1" applyFont="1" applyAlignment="1">
      <alignment vertical="top" wrapText="1"/>
    </xf>
    <xf numFmtId="0" fontId="3" fillId="32" borderId="0" xfId="0" applyFont="1" applyFill="1" applyAlignment="1">
      <alignment vertical="top" wrapText="1"/>
    </xf>
    <xf numFmtId="0" fontId="3" fillId="0" borderId="0" xfId="0" applyFont="1" applyAlignment="1">
      <alignment vertical="top" wrapText="1"/>
    </xf>
    <xf numFmtId="0" fontId="3" fillId="32" borderId="0" xfId="0" applyFont="1" applyFill="1" applyAlignment="1">
      <alignment wrapText="1"/>
    </xf>
    <xf numFmtId="0" fontId="4" fillId="32" borderId="0" xfId="0" applyFont="1" applyFill="1" applyAlignment="1">
      <alignment wrapText="1"/>
    </xf>
    <xf numFmtId="0" fontId="39" fillId="0" borderId="0" xfId="0" applyFont="1" applyAlignment="1">
      <alignment vertical="center" wrapText="1"/>
    </xf>
    <xf numFmtId="0" fontId="40" fillId="0" borderId="0" xfId="0" applyFont="1" applyAlignment="1">
      <alignment vertical="center" wrapText="1"/>
    </xf>
    <xf numFmtId="0" fontId="44" fillId="0" borderId="0" xfId="0" quotePrefix="1" applyFont="1" applyAlignment="1">
      <alignment horizontal="left" vertical="top" wrapText="1"/>
    </xf>
    <xf numFmtId="0" fontId="4" fillId="0" borderId="0" xfId="465" applyFont="1" applyAlignment="1">
      <alignment wrapText="1"/>
    </xf>
    <xf numFmtId="0" fontId="4" fillId="0" borderId="0" xfId="465" applyFont="1" applyAlignment="1">
      <alignment vertical="center" wrapText="1"/>
    </xf>
    <xf numFmtId="9" fontId="3" fillId="2" borderId="0" xfId="465" applyNumberFormat="1" applyFont="1" applyFill="1" applyAlignment="1" applyProtection="1">
      <alignment vertical="center" wrapText="1"/>
      <protection hidden="1"/>
    </xf>
    <xf numFmtId="9" fontId="5" fillId="30" borderId="0" xfId="465" quotePrefix="1" applyNumberFormat="1" applyFont="1" applyFill="1" applyAlignment="1" applyProtection="1">
      <alignment horizontal="left" vertical="center" wrapText="1"/>
      <protection hidden="1"/>
    </xf>
    <xf numFmtId="9" fontId="5" fillId="30" borderId="0" xfId="465" applyNumberFormat="1" applyFont="1" applyFill="1" applyAlignment="1" applyProtection="1">
      <alignment vertical="center" wrapText="1"/>
      <protection hidden="1"/>
    </xf>
    <xf numFmtId="9" fontId="5" fillId="33" borderId="0" xfId="465" applyNumberFormat="1" applyFont="1" applyFill="1" applyAlignment="1" applyProtection="1">
      <alignment vertical="center" wrapText="1"/>
      <protection hidden="1"/>
    </xf>
    <xf numFmtId="0" fontId="5" fillId="33" borderId="0" xfId="465" applyFont="1" applyFill="1" applyAlignment="1">
      <alignment horizontal="center" vertical="center" wrapText="1"/>
    </xf>
    <xf numFmtId="0" fontId="5" fillId="31" borderId="0" xfId="465" applyFont="1" applyFill="1" applyAlignment="1" applyProtection="1">
      <alignment horizontal="left" vertical="center" wrapText="1"/>
      <protection hidden="1"/>
    </xf>
    <xf numFmtId="0" fontId="4" fillId="0" borderId="0" xfId="465" quotePrefix="1" applyFont="1" applyAlignment="1">
      <alignment horizontal="left" vertical="center" wrapText="1"/>
    </xf>
    <xf numFmtId="0" fontId="4" fillId="0" borderId="0" xfId="465" quotePrefix="1" applyFont="1" applyAlignment="1">
      <alignment horizontal="left" vertical="top" wrapText="1"/>
    </xf>
    <xf numFmtId="0" fontId="8" fillId="0" borderId="0" xfId="465" quotePrefix="1" applyFont="1" applyAlignment="1">
      <alignment horizontal="left" vertical="top" wrapText="1"/>
    </xf>
    <xf numFmtId="0" fontId="4" fillId="0" borderId="0" xfId="465" applyFont="1" applyAlignment="1">
      <alignment vertical="top" wrapText="1"/>
    </xf>
    <xf numFmtId="14" fontId="4" fillId="0" borderId="0" xfId="465" quotePrefix="1" applyNumberFormat="1" applyFont="1" applyAlignment="1">
      <alignment horizontal="left" vertical="center" wrapText="1"/>
    </xf>
    <xf numFmtId="0" fontId="4" fillId="0" borderId="0" xfId="465" applyFont="1" applyAlignment="1">
      <alignment horizontal="left" vertical="top" wrapText="1"/>
    </xf>
    <xf numFmtId="0" fontId="4" fillId="26" borderId="0" xfId="465" applyFont="1" applyFill="1" applyAlignment="1" applyProtection="1">
      <alignment horizontal="left" vertical="top" wrapText="1"/>
      <protection locked="0"/>
    </xf>
    <xf numFmtId="0" fontId="4" fillId="0" borderId="0" xfId="465" applyFont="1" applyAlignment="1" applyProtection="1">
      <alignment horizontal="left" vertical="top" wrapText="1"/>
      <protection locked="0"/>
    </xf>
    <xf numFmtId="165" fontId="4" fillId="0" borderId="0" xfId="465" applyNumberFormat="1" applyFont="1" applyAlignment="1" applyProtection="1">
      <alignment horizontal="left" vertical="top" wrapText="1"/>
      <protection locked="0"/>
    </xf>
    <xf numFmtId="0" fontId="4" fillId="0" borderId="0" xfId="465" applyFont="1" applyAlignment="1" applyProtection="1">
      <alignment vertical="top" wrapText="1"/>
      <protection locked="0"/>
    </xf>
    <xf numFmtId="0" fontId="4" fillId="31" borderId="0" xfId="465" quotePrefix="1" applyFont="1" applyFill="1" applyAlignment="1">
      <alignment horizontal="left" vertical="center" wrapText="1"/>
    </xf>
    <xf numFmtId="0" fontId="4" fillId="31" borderId="0" xfId="465" quotePrefix="1" applyFont="1" applyFill="1" applyAlignment="1">
      <alignment horizontal="left" vertical="top" wrapText="1"/>
    </xf>
    <xf numFmtId="0" fontId="4" fillId="31" borderId="0" xfId="465" applyFont="1" applyFill="1" applyAlignment="1">
      <alignment vertical="top" wrapText="1"/>
    </xf>
    <xf numFmtId="0" fontId="4" fillId="31" borderId="0" xfId="465" applyFont="1" applyFill="1" applyAlignment="1">
      <alignment wrapText="1"/>
    </xf>
    <xf numFmtId="0" fontId="8" fillId="0" borderId="0" xfId="465" applyFont="1" applyAlignment="1" applyProtection="1">
      <alignment horizontal="left" vertical="top" wrapText="1"/>
      <protection locked="0"/>
    </xf>
    <xf numFmtId="0" fontId="34" fillId="0" borderId="0" xfId="465" quotePrefix="1" applyFont="1" applyAlignment="1">
      <alignment horizontal="left" vertical="center" wrapText="1"/>
    </xf>
    <xf numFmtId="0" fontId="5" fillId="0" borderId="0" xfId="465" applyFont="1" applyAlignment="1">
      <alignment horizontal="left" vertical="center" wrapText="1"/>
    </xf>
    <xf numFmtId="0" fontId="34" fillId="26" borderId="0" xfId="465" applyFont="1" applyFill="1" applyAlignment="1" applyProtection="1">
      <alignment horizontal="left" vertical="center" wrapText="1"/>
      <protection locked="0"/>
    </xf>
    <xf numFmtId="0" fontId="34" fillId="0" borderId="0" xfId="465" applyFont="1" applyAlignment="1" applyProtection="1">
      <alignment horizontal="left" vertical="center" wrapText="1"/>
      <protection locked="0"/>
    </xf>
    <xf numFmtId="165" fontId="34" fillId="0" borderId="0" xfId="465" applyNumberFormat="1" applyFont="1" applyAlignment="1" applyProtection="1">
      <alignment horizontal="left" vertical="center" wrapText="1"/>
      <protection locked="0"/>
    </xf>
    <xf numFmtId="0" fontId="34" fillId="0" borderId="0" xfId="465" applyFont="1" applyAlignment="1" applyProtection="1">
      <alignment vertical="top" wrapText="1"/>
      <protection locked="0"/>
    </xf>
    <xf numFmtId="0" fontId="34" fillId="0" borderId="0" xfId="465" applyFont="1" applyAlignment="1">
      <alignment vertical="center" wrapText="1"/>
    </xf>
    <xf numFmtId="0" fontId="34" fillId="0" borderId="0" xfId="465" applyFont="1" applyAlignment="1">
      <alignment wrapText="1"/>
    </xf>
    <xf numFmtId="0" fontId="3" fillId="0" borderId="0" xfId="465" applyFont="1" applyAlignment="1">
      <alignment horizontal="left" vertical="center" wrapText="1"/>
    </xf>
    <xf numFmtId="0" fontId="4" fillId="26" borderId="0" xfId="465" applyFont="1" applyFill="1" applyAlignment="1" applyProtection="1">
      <alignment horizontal="left" vertical="center" wrapText="1"/>
      <protection locked="0"/>
    </xf>
    <xf numFmtId="0" fontId="8" fillId="0" borderId="0" xfId="465" applyFont="1" applyAlignment="1" applyProtection="1">
      <alignment horizontal="left" vertical="center" wrapText="1"/>
      <protection locked="0"/>
    </xf>
    <xf numFmtId="165" fontId="8" fillId="0" borderId="0" xfId="465" applyNumberFormat="1" applyFont="1" applyAlignment="1" applyProtection="1">
      <alignment horizontal="left" vertical="center" wrapText="1"/>
      <protection locked="0"/>
    </xf>
    <xf numFmtId="0" fontId="4" fillId="0" borderId="25" xfId="465" applyFont="1" applyBorder="1" applyAlignment="1">
      <alignment wrapText="1"/>
    </xf>
    <xf numFmtId="0" fontId="4" fillId="0" borderId="26" xfId="465" quotePrefix="1" applyFont="1" applyBorder="1" applyAlignment="1">
      <alignment horizontal="left" vertical="center" wrapText="1"/>
    </xf>
    <xf numFmtId="0" fontId="3" fillId="0" borderId="26" xfId="465" applyFont="1" applyBorder="1" applyAlignment="1">
      <alignment horizontal="left" vertical="center" wrapText="1"/>
    </xf>
    <xf numFmtId="0" fontId="4" fillId="26" borderId="26" xfId="465" applyFont="1" applyFill="1" applyBorder="1" applyAlignment="1" applyProtection="1">
      <alignment horizontal="left" vertical="center" wrapText="1"/>
      <protection locked="0"/>
    </xf>
    <xf numFmtId="0" fontId="8" fillId="0" borderId="26" xfId="465" applyFont="1" applyBorder="1" applyAlignment="1" applyProtection="1">
      <alignment horizontal="left" vertical="center" wrapText="1"/>
      <protection locked="0"/>
    </xf>
    <xf numFmtId="165" fontId="8" fillId="0" borderId="26" xfId="465" applyNumberFormat="1" applyFont="1" applyBorder="1" applyAlignment="1" applyProtection="1">
      <alignment horizontal="left" vertical="center" wrapText="1"/>
      <protection locked="0"/>
    </xf>
    <xf numFmtId="0" fontId="4" fillId="0" borderId="26" xfId="465" applyFont="1" applyBorder="1" applyAlignment="1" applyProtection="1">
      <alignment vertical="top" wrapText="1"/>
      <protection locked="0"/>
    </xf>
    <xf numFmtId="0" fontId="4" fillId="0" borderId="26" xfId="465" applyFont="1" applyBorder="1" applyAlignment="1">
      <alignment vertical="center" wrapText="1"/>
    </xf>
    <xf numFmtId="0" fontId="4" fillId="0" borderId="23" xfId="465" applyFont="1" applyBorder="1" applyAlignment="1">
      <alignment vertical="center" wrapText="1"/>
    </xf>
    <xf numFmtId="0" fontId="4" fillId="0" borderId="10" xfId="465" quotePrefix="1" applyFont="1" applyBorder="1" applyAlignment="1">
      <alignment horizontal="left" vertical="center" wrapText="1"/>
    </xf>
    <xf numFmtId="0" fontId="3" fillId="0" borderId="10" xfId="465" applyFont="1" applyBorder="1" applyAlignment="1">
      <alignment horizontal="left" vertical="center" wrapText="1"/>
    </xf>
    <xf numFmtId="0" fontId="4" fillId="26" borderId="10" xfId="465" applyFont="1" applyFill="1" applyBorder="1" applyAlignment="1" applyProtection="1">
      <alignment horizontal="left" vertical="center" wrapText="1"/>
      <protection locked="0"/>
    </xf>
    <xf numFmtId="0" fontId="8" fillId="0" borderId="10" xfId="465" applyFont="1" applyBorder="1" applyAlignment="1" applyProtection="1">
      <alignment horizontal="left" vertical="center" wrapText="1"/>
      <protection locked="0"/>
    </xf>
    <xf numFmtId="165" fontId="8" fillId="0" borderId="10" xfId="465" applyNumberFormat="1" applyFont="1" applyBorder="1" applyAlignment="1" applyProtection="1">
      <alignment horizontal="left" vertical="center" wrapText="1"/>
      <protection locked="0"/>
    </xf>
    <xf numFmtId="0" fontId="4" fillId="0" borderId="10" xfId="465" applyFont="1" applyBorder="1" applyAlignment="1" applyProtection="1">
      <alignment vertical="top" wrapText="1"/>
      <protection locked="0"/>
    </xf>
    <xf numFmtId="0" fontId="4" fillId="0" borderId="10" xfId="465" applyFont="1" applyBorder="1" applyAlignment="1">
      <alignment vertical="center" wrapText="1"/>
    </xf>
    <xf numFmtId="0" fontId="4" fillId="0" borderId="0" xfId="465" applyFont="1" applyAlignment="1">
      <alignment horizontal="left" wrapText="1"/>
    </xf>
    <xf numFmtId="165" fontId="4" fillId="0" borderId="0" xfId="465" applyNumberFormat="1" applyFont="1" applyAlignment="1">
      <alignment vertical="center" wrapText="1"/>
    </xf>
    <xf numFmtId="0" fontId="4" fillId="0" borderId="0" xfId="465" applyFont="1" applyAlignment="1">
      <alignment horizontal="center" vertical="center" wrapText="1"/>
    </xf>
    <xf numFmtId="0" fontId="8" fillId="0" borderId="0" xfId="0" quotePrefix="1" applyFont="1" applyAlignment="1">
      <alignment horizontal="left" vertical="center"/>
    </xf>
    <xf numFmtId="9" fontId="5" fillId="33" borderId="0" xfId="0" applyNumberFormat="1" applyFont="1" applyFill="1" applyAlignment="1" applyProtection="1">
      <alignment horizontal="left" vertical="center" wrapText="1"/>
      <protection hidden="1"/>
    </xf>
    <xf numFmtId="165" fontId="5" fillId="33" borderId="0" xfId="0" applyNumberFormat="1" applyFont="1" applyFill="1" applyAlignment="1">
      <alignment horizontal="left" vertical="center" wrapText="1"/>
    </xf>
    <xf numFmtId="0" fontId="5" fillId="33" borderId="0" xfId="0" applyFont="1" applyFill="1" applyAlignment="1">
      <alignment horizontal="left" vertical="center" wrapText="1"/>
    </xf>
    <xf numFmtId="0" fontId="5" fillId="31" borderId="0" xfId="0" applyFont="1" applyFill="1" applyAlignment="1">
      <alignment horizontal="left" vertical="center" wrapText="1"/>
    </xf>
    <xf numFmtId="0" fontId="5" fillId="33" borderId="0" xfId="465" applyFont="1" applyFill="1" applyAlignment="1">
      <alignment horizontal="left" vertical="center" wrapText="1"/>
    </xf>
    <xf numFmtId="0" fontId="5" fillId="31" borderId="0" xfId="465" applyFont="1" applyFill="1" applyAlignment="1">
      <alignment horizontal="left" vertical="center" wrapText="1"/>
    </xf>
    <xf numFmtId="9" fontId="5" fillId="33" borderId="0" xfId="465" applyNumberFormat="1" applyFont="1" applyFill="1" applyAlignment="1" applyProtection="1">
      <alignment horizontal="left" vertical="center" wrapText="1"/>
      <protection hidden="1"/>
    </xf>
    <xf numFmtId="0" fontId="4" fillId="27" borderId="0" xfId="530" applyFont="1" applyFill="1" applyAlignment="1">
      <alignment horizontal="left" vertical="center" wrapText="1"/>
    </xf>
    <xf numFmtId="0" fontId="0" fillId="0" borderId="0" xfId="0" applyAlignment="1">
      <alignment wrapText="1"/>
    </xf>
    <xf numFmtId="0" fontId="8" fillId="26" borderId="0" xfId="0" applyFont="1" applyFill="1" applyAlignment="1" applyProtection="1">
      <alignment horizontal="left" vertical="top" wrapText="1"/>
      <protection locked="0"/>
    </xf>
    <xf numFmtId="49" fontId="8" fillId="0" borderId="0" xfId="0" quotePrefix="1" applyNumberFormat="1" applyFont="1" applyAlignment="1">
      <alignment horizontal="left" vertical="top" wrapText="1"/>
    </xf>
    <xf numFmtId="0" fontId="8" fillId="3" borderId="0" xfId="0" applyFont="1" applyFill="1" applyAlignment="1">
      <alignment horizontal="left" vertical="top" wrapText="1"/>
    </xf>
    <xf numFmtId="0" fontId="8" fillId="0" borderId="0" xfId="0" quotePrefix="1" applyFont="1" applyAlignment="1">
      <alignment horizontal="left"/>
    </xf>
    <xf numFmtId="0" fontId="33" fillId="0" borderId="0" xfId="0" applyFont="1" applyAlignment="1" applyProtection="1">
      <alignment vertical="top" wrapText="1"/>
      <protection locked="0"/>
    </xf>
    <xf numFmtId="0" fontId="33" fillId="0" borderId="0" xfId="0" applyFont="1" applyAlignment="1" applyProtection="1">
      <alignment horizontal="left" vertical="top" wrapText="1"/>
      <protection locked="0"/>
    </xf>
    <xf numFmtId="0" fontId="8" fillId="0" borderId="0" xfId="0" quotePrefix="1" applyFont="1" applyAlignment="1" applyProtection="1">
      <alignment horizontal="left" vertical="top" wrapText="1"/>
      <protection locked="0"/>
    </xf>
    <xf numFmtId="0" fontId="8" fillId="27" borderId="0" xfId="0" applyFont="1" applyFill="1" applyAlignment="1">
      <alignment vertical="top"/>
    </xf>
    <xf numFmtId="0" fontId="49" fillId="27" borderId="0" xfId="530" applyFont="1" applyFill="1" applyAlignment="1">
      <alignment horizontal="left" vertical="center" wrapText="1"/>
    </xf>
    <xf numFmtId="0" fontId="51" fillId="29" borderId="0" xfId="0" applyFont="1" applyFill="1" applyAlignment="1">
      <alignment horizontal="right"/>
    </xf>
    <xf numFmtId="0" fontId="51" fillId="29" borderId="0" xfId="0" applyFont="1" applyFill="1"/>
    <xf numFmtId="0" fontId="50" fillId="27" borderId="0" xfId="530" applyFont="1" applyFill="1" applyAlignment="1">
      <alignment horizontal="left" wrapText="1"/>
    </xf>
    <xf numFmtId="0" fontId="36" fillId="0" borderId="24" xfId="0" quotePrefix="1" applyFont="1" applyBorder="1" applyAlignment="1">
      <alignment vertical="center" wrapText="1"/>
    </xf>
    <xf numFmtId="0" fontId="8" fillId="27" borderId="0" xfId="0" applyFont="1" applyFill="1" applyAlignment="1">
      <alignment wrapText="1"/>
    </xf>
    <xf numFmtId="0" fontId="8" fillId="3" borderId="0" xfId="0" applyFont="1" applyFill="1" applyAlignment="1">
      <alignment wrapText="1"/>
    </xf>
    <xf numFmtId="0" fontId="8" fillId="28" borderId="0" xfId="0" applyFont="1" applyFill="1" applyAlignment="1">
      <alignment vertical="top"/>
    </xf>
    <xf numFmtId="0" fontId="52" fillId="3" borderId="0" xfId="0" applyFont="1" applyFill="1" applyAlignment="1">
      <alignment wrapText="1"/>
    </xf>
    <xf numFmtId="0" fontId="8" fillId="3" borderId="0" xfId="0" applyFont="1" applyFill="1" applyAlignment="1">
      <alignment vertical="top"/>
    </xf>
    <xf numFmtId="0" fontId="54" fillId="3" borderId="0" xfId="0" applyFont="1" applyFill="1" applyAlignment="1">
      <alignment vertical="top"/>
    </xf>
    <xf numFmtId="0" fontId="55" fillId="3" borderId="0" xfId="0" applyFont="1" applyFill="1" applyAlignment="1">
      <alignment wrapText="1"/>
    </xf>
    <xf numFmtId="0" fontId="55" fillId="29" borderId="0" xfId="0" applyFont="1" applyFill="1"/>
    <xf numFmtId="0" fontId="44" fillId="27" borderId="0" xfId="0" applyFont="1" applyFill="1" applyAlignment="1">
      <alignment vertical="top"/>
    </xf>
    <xf numFmtId="0" fontId="44" fillId="28" borderId="0" xfId="0" applyFont="1" applyFill="1" applyAlignment="1">
      <alignment vertical="top"/>
    </xf>
    <xf numFmtId="0" fontId="8" fillId="27" borderId="0" xfId="0" applyFont="1" applyFill="1" applyAlignment="1">
      <alignment vertical="center"/>
    </xf>
    <xf numFmtId="0" fontId="8" fillId="28" borderId="0" xfId="0" applyFont="1" applyFill="1" applyAlignment="1">
      <alignment vertical="center"/>
    </xf>
    <xf numFmtId="0" fontId="34" fillId="27" borderId="0" xfId="0" applyFont="1" applyFill="1" applyAlignment="1">
      <alignment wrapText="1"/>
    </xf>
    <xf numFmtId="0" fontId="3" fillId="0" borderId="0" xfId="0" applyFont="1" applyAlignment="1">
      <alignment wrapText="1"/>
    </xf>
    <xf numFmtId="0" fontId="57" fillId="3" borderId="0" xfId="0" applyFont="1" applyFill="1" applyAlignment="1">
      <alignment wrapText="1"/>
    </xf>
    <xf numFmtId="0" fontId="40" fillId="0" borderId="0" xfId="0" applyFont="1" applyAlignment="1">
      <alignment wrapText="1"/>
    </xf>
    <xf numFmtId="0" fontId="8" fillId="3" borderId="0" xfId="0" applyFont="1" applyFill="1" applyAlignment="1">
      <alignment vertical="center"/>
    </xf>
    <xf numFmtId="0" fontId="52" fillId="0" borderId="0" xfId="0" applyFont="1" applyAlignment="1">
      <alignment wrapText="1"/>
    </xf>
    <xf numFmtId="0" fontId="52" fillId="29" borderId="0" xfId="0" applyFont="1" applyFill="1" applyAlignment="1">
      <alignment wrapText="1"/>
    </xf>
    <xf numFmtId="0" fontId="56" fillId="28" borderId="0" xfId="530" applyFont="1" applyFill="1" applyAlignment="1">
      <alignment horizontal="left" vertical="center"/>
    </xf>
    <xf numFmtId="0" fontId="8" fillId="28" borderId="0" xfId="0" applyFont="1" applyFill="1" applyAlignment="1">
      <alignment horizontal="left" vertical="center" wrapText="1"/>
    </xf>
    <xf numFmtId="0" fontId="8" fillId="28" borderId="0" xfId="0" applyFont="1" applyFill="1" applyAlignment="1">
      <alignment wrapText="1"/>
    </xf>
    <xf numFmtId="0" fontId="56" fillId="27" borderId="0" xfId="530" applyFont="1" applyFill="1" applyAlignment="1">
      <alignment horizontal="left" vertical="center"/>
    </xf>
    <xf numFmtId="0" fontId="8" fillId="27" borderId="0" xfId="0" applyFont="1" applyFill="1" applyAlignment="1">
      <alignment vertical="center" wrapText="1"/>
    </xf>
    <xf numFmtId="0" fontId="8" fillId="3" borderId="0" xfId="0" applyFont="1" applyFill="1" applyAlignment="1">
      <alignment horizontal="left" vertical="top"/>
    </xf>
    <xf numFmtId="0" fontId="58" fillId="3" borderId="0" xfId="0" applyFont="1" applyFill="1" applyAlignment="1">
      <alignment horizontal="left" vertical="top" wrapText="1"/>
    </xf>
    <xf numFmtId="0" fontId="43" fillId="3" borderId="0" xfId="0" applyFont="1" applyFill="1" applyAlignment="1">
      <alignment horizontal="left" vertical="top"/>
    </xf>
    <xf numFmtId="0" fontId="8" fillId="28" borderId="0" xfId="0" applyFont="1" applyFill="1" applyAlignment="1">
      <alignment vertical="center" wrapText="1"/>
    </xf>
    <xf numFmtId="0" fontId="56" fillId="28" borderId="0" xfId="530" applyFont="1" applyFill="1" applyAlignment="1">
      <alignment horizontal="left" vertical="top" wrapText="1"/>
    </xf>
    <xf numFmtId="0" fontId="8" fillId="28" borderId="0" xfId="0" applyFont="1" applyFill="1" applyAlignment="1">
      <alignment horizontal="left" wrapText="1"/>
    </xf>
    <xf numFmtId="0" fontId="51" fillId="28" borderId="0" xfId="530" applyFont="1" applyFill="1" applyAlignment="1">
      <alignment vertical="center" wrapText="1"/>
    </xf>
    <xf numFmtId="0" fontId="51" fillId="28" borderId="0" xfId="0" applyFont="1" applyFill="1" applyAlignment="1">
      <alignment horizontal="left" vertical="center" wrapText="1"/>
    </xf>
    <xf numFmtId="0" fontId="59" fillId="28" borderId="0" xfId="0" applyFont="1" applyFill="1" applyAlignment="1">
      <alignment vertical="center" wrapText="1"/>
    </xf>
    <xf numFmtId="0" fontId="51" fillId="28" borderId="0" xfId="0" applyFont="1" applyFill="1" applyAlignment="1">
      <alignment horizontal="left" wrapText="1"/>
    </xf>
    <xf numFmtId="0" fontId="51" fillId="28" borderId="0" xfId="530" applyFont="1" applyFill="1" applyAlignment="1">
      <alignment horizontal="left" wrapText="1"/>
    </xf>
    <xf numFmtId="0" fontId="59" fillId="28" borderId="0" xfId="530" applyFont="1" applyFill="1" applyAlignment="1">
      <alignment vertical="center" wrapText="1"/>
    </xf>
    <xf numFmtId="0" fontId="57" fillId="28" borderId="37" xfId="529" applyNumberFormat="1" applyFont="1" applyFill="1" applyBorder="1" applyAlignment="1" applyProtection="1">
      <alignment horizontal="left" vertical="center" wrapText="1"/>
      <protection locked="0"/>
    </xf>
    <xf numFmtId="0" fontId="8" fillId="28" borderId="0" xfId="530" applyFont="1" applyFill="1" applyAlignment="1">
      <alignment vertical="center"/>
    </xf>
    <xf numFmtId="0" fontId="51" fillId="28" borderId="24" xfId="0" applyFont="1" applyFill="1" applyBorder="1" applyAlignment="1">
      <alignment horizontal="left" vertical="center" wrapText="1"/>
    </xf>
    <xf numFmtId="0" fontId="8" fillId="28" borderId="0" xfId="0" applyFont="1" applyFill="1" applyAlignment="1">
      <alignment horizontal="left" vertical="center"/>
    </xf>
    <xf numFmtId="0" fontId="8" fillId="28" borderId="0" xfId="530" applyFont="1" applyFill="1"/>
    <xf numFmtId="0" fontId="8" fillId="28" borderId="0" xfId="0" applyFont="1" applyFill="1" applyAlignment="1">
      <alignment horizontal="left"/>
    </xf>
    <xf numFmtId="0" fontId="8" fillId="28" borderId="0" xfId="0" applyFont="1" applyFill="1"/>
    <xf numFmtId="0" fontId="4" fillId="0" borderId="0" xfId="465" quotePrefix="1" applyFont="1" applyAlignment="1">
      <alignment horizontal="left"/>
    </xf>
    <xf numFmtId="0" fontId="4" fillId="0" borderId="0" xfId="465" quotePrefix="1" applyFont="1" applyAlignment="1">
      <alignment horizontal="left" vertical="top"/>
    </xf>
    <xf numFmtId="0" fontId="60" fillId="0" borderId="0" xfId="465" applyFont="1" applyAlignment="1">
      <alignment horizontal="left" vertical="top" wrapText="1"/>
    </xf>
    <xf numFmtId="0" fontId="44" fillId="28" borderId="0" xfId="0" applyFont="1" applyFill="1" applyAlignment="1">
      <alignment vertical="center" wrapText="1"/>
    </xf>
    <xf numFmtId="0" fontId="44" fillId="28" borderId="0" xfId="0" applyFont="1" applyFill="1" applyAlignment="1">
      <alignment wrapText="1"/>
    </xf>
    <xf numFmtId="0" fontId="34" fillId="28" borderId="0" xfId="0" applyFont="1" applyFill="1" applyAlignment="1">
      <alignment vertical="center" wrapText="1"/>
    </xf>
    <xf numFmtId="0" fontId="8" fillId="28" borderId="0" xfId="0" applyFont="1" applyFill="1" applyAlignment="1">
      <alignment horizontal="center" vertical="top" wrapText="1"/>
    </xf>
    <xf numFmtId="49" fontId="64" fillId="28" borderId="0" xfId="0" applyNumberFormat="1" applyFont="1" applyFill="1" applyAlignment="1">
      <alignment horizontal="left" vertical="center"/>
    </xf>
    <xf numFmtId="0" fontId="34" fillId="28" borderId="0" xfId="0" applyFont="1" applyFill="1" applyAlignment="1">
      <alignment wrapText="1"/>
    </xf>
    <xf numFmtId="0" fontId="34" fillId="28" borderId="0" xfId="518" applyFont="1" applyFill="1" applyAlignment="1">
      <alignment vertical="center"/>
    </xf>
    <xf numFmtId="0" fontId="8" fillId="28" borderId="0" xfId="518" applyFont="1" applyFill="1" applyAlignment="1">
      <alignment vertical="center"/>
    </xf>
    <xf numFmtId="0" fontId="32" fillId="28" borderId="19" xfId="518" applyFont="1" applyFill="1" applyBorder="1"/>
    <xf numFmtId="0" fontId="8" fillId="28" borderId="0" xfId="518" applyFont="1" applyFill="1"/>
    <xf numFmtId="0" fontId="44" fillId="28" borderId="20" xfId="518" applyFont="1" applyFill="1" applyBorder="1"/>
    <xf numFmtId="2" fontId="34" fillId="28" borderId="0" xfId="518" applyNumberFormat="1" applyFont="1" applyFill="1"/>
    <xf numFmtId="0" fontId="34" fillId="28" borderId="0" xfId="518" applyFont="1" applyFill="1"/>
    <xf numFmtId="0" fontId="44" fillId="28" borderId="0" xfId="518" applyFont="1" applyFill="1"/>
    <xf numFmtId="0" fontId="32" fillId="28" borderId="21" xfId="518" applyFont="1" applyFill="1" applyBorder="1"/>
    <xf numFmtId="0" fontId="44" fillId="28" borderId="22" xfId="518" applyFont="1" applyFill="1" applyBorder="1"/>
    <xf numFmtId="0" fontId="32" fillId="28" borderId="23" xfId="518" applyFont="1" applyFill="1" applyBorder="1"/>
    <xf numFmtId="0" fontId="8" fillId="28" borderId="24" xfId="518" applyFont="1" applyFill="1" applyBorder="1"/>
    <xf numFmtId="0" fontId="44" fillId="28" borderId="25" xfId="518" applyFont="1" applyFill="1" applyBorder="1"/>
    <xf numFmtId="0" fontId="32" fillId="28" borderId="0" xfId="518" applyFont="1" applyFill="1"/>
    <xf numFmtId="2" fontId="34" fillId="27" borderId="0" xfId="518" applyNumberFormat="1" applyFont="1" applyFill="1"/>
    <xf numFmtId="0" fontId="34" fillId="27" borderId="0" xfId="518" applyFont="1" applyFill="1"/>
    <xf numFmtId="0" fontId="44" fillId="28" borderId="0" xfId="0" applyFont="1" applyFill="1" applyAlignment="1">
      <alignment vertical="center"/>
    </xf>
    <xf numFmtId="0" fontId="34" fillId="3" borderId="0" xfId="518" applyFont="1" applyFill="1"/>
    <xf numFmtId="0" fontId="32" fillId="28" borderId="0" xfId="518" applyFont="1" applyFill="1" applyAlignment="1">
      <alignment vertical="top"/>
    </xf>
    <xf numFmtId="0" fontId="45" fillId="28" borderId="0" xfId="518" quotePrefix="1" applyFont="1" applyFill="1"/>
    <xf numFmtId="2" fontId="5" fillId="28" borderId="0" xfId="518" applyNumberFormat="1" applyFont="1" applyFill="1" applyAlignment="1">
      <alignment horizontal="center" vertical="center"/>
    </xf>
    <xf numFmtId="0" fontId="32" fillId="28" borderId="0" xfId="518" applyFont="1" applyFill="1" applyAlignment="1">
      <alignment horizontal="left"/>
    </xf>
    <xf numFmtId="0" fontId="72" fillId="28" borderId="0" xfId="518" applyFont="1" applyFill="1"/>
    <xf numFmtId="0" fontId="70" fillId="28" borderId="0" xfId="518" applyFont="1" applyFill="1"/>
    <xf numFmtId="0" fontId="73" fillId="28" borderId="0" xfId="529" applyNumberFormat="1" applyFont="1" applyFill="1" applyBorder="1" applyProtection="1"/>
    <xf numFmtId="2" fontId="44" fillId="27" borderId="0" xfId="0" applyNumberFormat="1" applyFont="1" applyFill="1" applyAlignment="1">
      <alignment vertical="top"/>
    </xf>
    <xf numFmtId="2" fontId="34" fillId="27" borderId="0" xfId="518" applyNumberFormat="1" applyFont="1" applyFill="1" applyAlignment="1">
      <alignment horizontal="center"/>
    </xf>
    <xf numFmtId="2" fontId="34" fillId="28" borderId="0" xfId="518" applyNumberFormat="1" applyFont="1" applyFill="1" applyAlignment="1">
      <alignment horizontal="center"/>
    </xf>
    <xf numFmtId="2" fontId="44" fillId="28" borderId="0" xfId="0" applyNumberFormat="1" applyFont="1" applyFill="1" applyAlignment="1">
      <alignment vertical="top"/>
    </xf>
    <xf numFmtId="0" fontId="8" fillId="3" borderId="0" xfId="0" applyFont="1" applyFill="1" applyAlignment="1">
      <alignment horizontal="left" vertical="center" wrapText="1"/>
    </xf>
    <xf numFmtId="0" fontId="38" fillId="3" borderId="0" xfId="0" applyFont="1" applyFill="1" applyAlignment="1">
      <alignment horizontal="left" vertical="center" wrapText="1"/>
    </xf>
    <xf numFmtId="0" fontId="8" fillId="0" borderId="0" xfId="0" applyFont="1" applyAlignment="1">
      <alignment horizontal="center" vertical="center"/>
    </xf>
    <xf numFmtId="0" fontId="8" fillId="0" borderId="0" xfId="0" applyFont="1" applyAlignment="1">
      <alignment horizontal="center"/>
    </xf>
    <xf numFmtId="0" fontId="38" fillId="0" borderId="0" xfId="0" applyFont="1" applyAlignment="1">
      <alignment horizontal="left" vertical="center" wrapText="1"/>
    </xf>
    <xf numFmtId="49" fontId="8" fillId="0" borderId="0" xfId="0" applyNumberFormat="1" applyFont="1"/>
    <xf numFmtId="49" fontId="8" fillId="0" borderId="0" xfId="0" applyNumberFormat="1" applyFont="1" applyAlignment="1">
      <alignment horizontal="left" vertical="top" wrapText="1"/>
    </xf>
    <xf numFmtId="0" fontId="8" fillId="0" borderId="0" xfId="0" applyFont="1" applyAlignment="1">
      <alignment vertical="center"/>
    </xf>
    <xf numFmtId="49" fontId="8" fillId="0" borderId="0" xfId="0" applyNumberFormat="1" applyFont="1" applyAlignment="1">
      <alignment vertical="top"/>
    </xf>
    <xf numFmtId="0" fontId="40" fillId="0" borderId="0" xfId="0" applyFont="1" applyAlignment="1">
      <alignment horizontal="left" vertical="center" wrapText="1"/>
    </xf>
    <xf numFmtId="0" fontId="8" fillId="36" borderId="0" xfId="465" quotePrefix="1" applyFont="1" applyFill="1" applyAlignment="1">
      <alignment horizontal="left" vertical="top" wrapText="1"/>
    </xf>
    <xf numFmtId="0" fontId="51" fillId="0" borderId="0" xfId="530" applyFont="1" applyAlignment="1">
      <alignment vertical="center" wrapText="1"/>
    </xf>
    <xf numFmtId="49" fontId="4" fillId="0" borderId="0" xfId="465" quotePrefix="1" applyNumberFormat="1" applyFont="1" applyAlignment="1">
      <alignment horizontal="left" vertical="top" wrapText="1"/>
    </xf>
    <xf numFmtId="0" fontId="3" fillId="32" borderId="0" xfId="465" applyFont="1" applyFill="1" applyAlignment="1">
      <alignment horizontal="left" vertical="top" wrapText="1"/>
    </xf>
    <xf numFmtId="0" fontId="35" fillId="0" borderId="0" xfId="465" quotePrefix="1" applyFont="1" applyAlignment="1">
      <alignment horizontal="left" vertical="top"/>
    </xf>
    <xf numFmtId="0" fontId="4" fillId="32" borderId="0" xfId="465" quotePrefix="1" applyFont="1" applyFill="1" applyAlignment="1">
      <alignment horizontal="left" vertical="top" wrapText="1"/>
    </xf>
    <xf numFmtId="0" fontId="4" fillId="0" borderId="35" xfId="465" applyFont="1" applyBorder="1" applyAlignment="1">
      <alignment horizontal="left" vertical="top" wrapText="1"/>
    </xf>
    <xf numFmtId="0" fontId="8" fillId="27" borderId="36" xfId="465" applyFont="1" applyFill="1" applyBorder="1" applyAlignment="1">
      <alignment horizontal="left" vertical="top" wrapText="1"/>
    </xf>
    <xf numFmtId="49" fontId="8" fillId="3" borderId="0" xfId="465" quotePrefix="1" applyNumberFormat="1" applyFont="1" applyFill="1" applyAlignment="1">
      <alignment horizontal="left" vertical="top" wrapText="1"/>
    </xf>
    <xf numFmtId="0" fontId="8" fillId="32" borderId="0" xfId="465" quotePrefix="1" applyFont="1" applyFill="1" applyAlignment="1">
      <alignment horizontal="left" vertical="top"/>
    </xf>
    <xf numFmtId="0" fontId="32" fillId="32" borderId="0" xfId="465" applyFont="1" applyFill="1" applyAlignment="1">
      <alignment horizontal="left" vertical="top" wrapText="1"/>
    </xf>
    <xf numFmtId="49" fontId="8" fillId="0" borderId="0" xfId="465" quotePrefix="1" applyNumberFormat="1" applyFont="1" applyAlignment="1">
      <alignment horizontal="left" vertical="top" wrapText="1"/>
    </xf>
    <xf numFmtId="0" fontId="36" fillId="32" borderId="50" xfId="0" applyFont="1" applyFill="1" applyBorder="1" applyAlignment="1">
      <alignment vertical="center" wrapText="1"/>
    </xf>
    <xf numFmtId="0" fontId="36" fillId="0" borderId="50" xfId="0" quotePrefix="1" applyFont="1" applyBorder="1" applyAlignment="1">
      <alignment vertical="center" wrapText="1"/>
    </xf>
    <xf numFmtId="0" fontId="4" fillId="0" borderId="50" xfId="0" applyFont="1" applyBorder="1" applyAlignment="1">
      <alignment vertical="center" wrapText="1"/>
    </xf>
    <xf numFmtId="0" fontId="8" fillId="0" borderId="50" xfId="0" applyFont="1" applyBorder="1" applyAlignment="1">
      <alignment vertical="center" wrapText="1"/>
    </xf>
    <xf numFmtId="0" fontId="36" fillId="0" borderId="50" xfId="0" applyFont="1" applyBorder="1" applyAlignment="1">
      <alignment vertical="center" wrapText="1"/>
    </xf>
    <xf numFmtId="0" fontId="4" fillId="32" borderId="50" xfId="0" applyFont="1" applyFill="1" applyBorder="1" applyAlignment="1">
      <alignment vertical="center" wrapText="1"/>
    </xf>
    <xf numFmtId="0" fontId="8" fillId="32" borderId="50" xfId="0" applyFont="1" applyFill="1" applyBorder="1" applyAlignment="1">
      <alignment vertical="center" wrapText="1"/>
    </xf>
    <xf numFmtId="0" fontId="46" fillId="0" borderId="50" xfId="0" applyFont="1" applyBorder="1" applyAlignment="1">
      <alignment vertical="center" wrapText="1"/>
    </xf>
    <xf numFmtId="0" fontId="44" fillId="0" borderId="50" xfId="0" applyFont="1" applyBorder="1" applyAlignment="1">
      <alignment vertical="center" wrapText="1"/>
    </xf>
    <xf numFmtId="0" fontId="44" fillId="0" borderId="51" xfId="0" applyFont="1" applyBorder="1" applyAlignment="1">
      <alignment vertical="center" wrapText="1"/>
    </xf>
    <xf numFmtId="0" fontId="8" fillId="0" borderId="51" xfId="0" applyFont="1" applyBorder="1" applyAlignment="1">
      <alignment vertical="center" wrapText="1"/>
    </xf>
    <xf numFmtId="0" fontId="4" fillId="32" borderId="51" xfId="0" applyFont="1" applyFill="1" applyBorder="1" applyAlignment="1">
      <alignment vertical="center" wrapText="1"/>
    </xf>
    <xf numFmtId="0" fontId="4" fillId="0" borderId="51" xfId="0" applyFont="1" applyBorder="1" applyAlignment="1">
      <alignment vertical="center" wrapText="1"/>
    </xf>
    <xf numFmtId="0" fontId="8" fillId="32" borderId="51" xfId="0" applyFont="1" applyFill="1" applyBorder="1" applyAlignment="1">
      <alignment vertical="center" wrapText="1"/>
    </xf>
    <xf numFmtId="0" fontId="46" fillId="0" borderId="51" xfId="0" applyFont="1" applyBorder="1" applyAlignment="1">
      <alignment vertical="center" wrapText="1"/>
    </xf>
    <xf numFmtId="0" fontId="4" fillId="0" borderId="52" xfId="0" quotePrefix="1" applyFont="1" applyBorder="1" applyAlignment="1">
      <alignment wrapText="1"/>
    </xf>
    <xf numFmtId="0" fontId="4" fillId="0" borderId="52" xfId="0" applyFont="1" applyBorder="1" applyAlignment="1">
      <alignment wrapText="1"/>
    </xf>
    <xf numFmtId="0" fontId="4" fillId="0" borderId="52" xfId="465" quotePrefix="1" applyFont="1" applyBorder="1" applyAlignment="1">
      <alignment wrapText="1"/>
    </xf>
    <xf numFmtId="0" fontId="4" fillId="0" borderId="52" xfId="465" applyFont="1" applyBorder="1" applyAlignment="1">
      <alignment wrapText="1"/>
    </xf>
    <xf numFmtId="0" fontId="4" fillId="0" borderId="53" xfId="465" applyFont="1" applyBorder="1" applyAlignment="1">
      <alignment wrapText="1"/>
    </xf>
    <xf numFmtId="0" fontId="4" fillId="0" borderId="54" xfId="465" quotePrefix="1" applyFont="1" applyBorder="1" applyAlignment="1">
      <alignment horizontal="left" vertical="center" wrapText="1"/>
    </xf>
    <xf numFmtId="0" fontId="3" fillId="0" borderId="55" xfId="465" applyFont="1" applyBorder="1" applyAlignment="1">
      <alignment horizontal="left" vertical="top" wrapText="1"/>
    </xf>
    <xf numFmtId="0" fontId="8" fillId="0" borderId="53" xfId="465" applyFont="1" applyBorder="1" applyAlignment="1" applyProtection="1">
      <alignment horizontal="left" vertical="top" wrapText="1"/>
      <protection locked="0"/>
    </xf>
    <xf numFmtId="165" fontId="8" fillId="0" borderId="55" xfId="465" applyNumberFormat="1" applyFont="1" applyBorder="1" applyAlignment="1" applyProtection="1">
      <alignment horizontal="left" vertical="top" wrapText="1"/>
      <protection locked="0"/>
    </xf>
    <xf numFmtId="0" fontId="8" fillId="0" borderId="55" xfId="465" applyFont="1" applyBorder="1" applyAlignment="1" applyProtection="1">
      <alignment horizontal="left" vertical="top" wrapText="1"/>
      <protection locked="0"/>
    </xf>
    <xf numFmtId="0" fontId="8" fillId="34" borderId="55" xfId="465" applyFont="1" applyFill="1" applyBorder="1" applyAlignment="1" applyProtection="1">
      <alignment horizontal="left" vertical="top" wrapText="1"/>
      <protection locked="0"/>
    </xf>
    <xf numFmtId="0" fontId="34" fillId="35" borderId="55" xfId="465" applyFont="1" applyFill="1" applyBorder="1" applyAlignment="1" applyProtection="1">
      <alignment vertical="top" wrapText="1"/>
      <protection locked="0"/>
    </xf>
    <xf numFmtId="0" fontId="4" fillId="0" borderId="55" xfId="465" applyFont="1" applyBorder="1" applyAlignment="1">
      <alignment vertical="top" wrapText="1"/>
    </xf>
    <xf numFmtId="0" fontId="4" fillId="0" borderId="54" xfId="465" applyFont="1" applyBorder="1" applyAlignment="1">
      <alignment vertical="top" wrapText="1"/>
    </xf>
    <xf numFmtId="2" fontId="65" fillId="28" borderId="50" xfId="518" applyNumberFormat="1" applyFont="1" applyFill="1" applyBorder="1" applyAlignment="1">
      <alignment horizontal="center" vertical="center"/>
    </xf>
    <xf numFmtId="2" fontId="66" fillId="28" borderId="52" xfId="518" applyNumberFormat="1" applyFont="1" applyFill="1" applyBorder="1" applyAlignment="1">
      <alignment horizontal="left" vertical="center"/>
    </xf>
    <xf numFmtId="0" fontId="44" fillId="28" borderId="52" xfId="518" applyFont="1" applyFill="1" applyBorder="1" applyAlignment="1">
      <alignment vertical="center"/>
    </xf>
    <xf numFmtId="0" fontId="32" fillId="28" borderId="54" xfId="518" applyFont="1" applyFill="1" applyBorder="1"/>
    <xf numFmtId="0" fontId="8" fillId="28" borderId="51" xfId="518" applyFont="1" applyFill="1" applyBorder="1"/>
    <xf numFmtId="0" fontId="44" fillId="28" borderId="53" xfId="518" applyFont="1" applyFill="1" applyBorder="1"/>
    <xf numFmtId="2" fontId="69" fillId="28" borderId="50" xfId="518" applyNumberFormat="1" applyFont="1" applyFill="1" applyBorder="1" applyAlignment="1">
      <alignment horizontal="center" vertical="center"/>
    </xf>
    <xf numFmtId="0" fontId="57" fillId="28" borderId="56" xfId="529" applyNumberFormat="1" applyFont="1" applyFill="1" applyBorder="1" applyAlignment="1" applyProtection="1">
      <alignment horizontal="left" vertical="center" wrapText="1"/>
      <protection locked="0"/>
    </xf>
    <xf numFmtId="14" fontId="57" fillId="28" borderId="56" xfId="529" applyNumberFormat="1" applyFont="1" applyFill="1" applyBorder="1" applyAlignment="1" applyProtection="1">
      <alignment horizontal="left" vertical="center" wrapText="1"/>
      <protection locked="0"/>
    </xf>
    <xf numFmtId="0" fontId="4" fillId="0" borderId="57" xfId="465" applyFont="1" applyBorder="1" applyAlignment="1">
      <alignment vertical="center" wrapText="1"/>
    </xf>
    <xf numFmtId="0" fontId="32" fillId="28" borderId="58" xfId="518" applyFont="1" applyFill="1" applyBorder="1" applyAlignment="1">
      <alignment horizontal="left" vertical="center"/>
    </xf>
    <xf numFmtId="0" fontId="32" fillId="28" borderId="59" xfId="518" applyFont="1" applyFill="1" applyBorder="1" applyAlignment="1">
      <alignment horizontal="left" vertical="center"/>
    </xf>
    <xf numFmtId="0" fontId="8" fillId="28" borderId="60" xfId="0" applyFont="1" applyFill="1" applyBorder="1" applyAlignment="1">
      <alignment wrapText="1"/>
    </xf>
    <xf numFmtId="0" fontId="44" fillId="28" borderId="61" xfId="0" applyFont="1" applyFill="1" applyBorder="1" applyAlignment="1">
      <alignment wrapText="1"/>
    </xf>
    <xf numFmtId="14" fontId="32" fillId="28" borderId="59" xfId="518" applyNumberFormat="1" applyFont="1" applyFill="1" applyBorder="1" applyAlignment="1">
      <alignment horizontal="left" vertical="center"/>
    </xf>
    <xf numFmtId="0" fontId="8" fillId="28" borderId="60" xfId="518" applyFont="1" applyFill="1" applyBorder="1" applyAlignment="1">
      <alignment horizontal="left" vertical="center"/>
    </xf>
    <xf numFmtId="0" fontId="8" fillId="28" borderId="60" xfId="518" applyFont="1" applyFill="1" applyBorder="1" applyAlignment="1">
      <alignment vertical="center"/>
    </xf>
    <xf numFmtId="0" fontId="43" fillId="28" borderId="61" xfId="518" applyFont="1" applyFill="1" applyBorder="1" applyAlignment="1">
      <alignment horizontal="center" vertical="center"/>
    </xf>
    <xf numFmtId="0" fontId="67" fillId="28" borderId="57" xfId="518" applyFont="1" applyFill="1" applyBorder="1" applyAlignment="1">
      <alignment vertical="center" wrapText="1"/>
    </xf>
    <xf numFmtId="0" fontId="79" fillId="0" borderId="0" xfId="0" applyFont="1" applyAlignment="1">
      <alignment vertical="top" wrapText="1"/>
    </xf>
    <xf numFmtId="0" fontId="4" fillId="3" borderId="0" xfId="0" applyFont="1" applyFill="1" applyAlignment="1">
      <alignment horizontal="left" vertical="top" wrapText="1"/>
    </xf>
    <xf numFmtId="0" fontId="8" fillId="37" borderId="0" xfId="0" quotePrefix="1" applyFont="1" applyFill="1" applyAlignment="1">
      <alignment horizontal="left" vertical="center" wrapText="1"/>
    </xf>
    <xf numFmtId="0" fontId="4" fillId="37" borderId="0" xfId="0" quotePrefix="1" applyFont="1" applyFill="1" applyAlignment="1">
      <alignment wrapText="1"/>
    </xf>
    <xf numFmtId="0" fontId="4" fillId="37" borderId="0" xfId="0" applyFont="1" applyFill="1" applyAlignment="1">
      <alignment wrapText="1"/>
    </xf>
    <xf numFmtId="0" fontId="8" fillId="36" borderId="0" xfId="0" quotePrefix="1" applyFont="1" applyFill="1" applyAlignment="1">
      <alignment horizontal="left" vertical="center" wrapText="1"/>
    </xf>
    <xf numFmtId="0" fontId="4" fillId="0" borderId="0" xfId="0" quotePrefix="1" applyFont="1" applyAlignment="1">
      <alignment horizontal="left" wrapText="1"/>
    </xf>
    <xf numFmtId="0" fontId="8" fillId="32" borderId="0" xfId="0" quotePrefix="1" applyFont="1" applyFill="1" applyAlignment="1">
      <alignment horizontal="left" wrapText="1"/>
    </xf>
    <xf numFmtId="0" fontId="8" fillId="0" borderId="0" xfId="0" quotePrefix="1" applyFont="1" applyAlignment="1">
      <alignment horizontal="left" wrapText="1"/>
    </xf>
    <xf numFmtId="0" fontId="35" fillId="0" borderId="0" xfId="0" quotePrefix="1" applyFont="1" applyAlignment="1">
      <alignment horizontal="left"/>
    </xf>
    <xf numFmtId="0" fontId="58" fillId="0" borderId="0" xfId="0" quotePrefix="1" applyFont="1" applyAlignment="1">
      <alignment horizontal="left" wrapText="1"/>
    </xf>
    <xf numFmtId="0" fontId="8" fillId="36" borderId="0" xfId="0" quotePrefix="1" applyFont="1" applyFill="1" applyAlignment="1">
      <alignment horizontal="left" wrapText="1"/>
    </xf>
    <xf numFmtId="0" fontId="8" fillId="0" borderId="0" xfId="0" quotePrefix="1" applyFont="1" applyAlignment="1">
      <alignment horizontal="center" wrapText="1"/>
    </xf>
    <xf numFmtId="0" fontId="4" fillId="0" borderId="0" xfId="0" quotePrefix="1" applyFont="1" applyAlignment="1">
      <alignment horizontal="center" wrapText="1"/>
    </xf>
    <xf numFmtId="0" fontId="8" fillId="0" borderId="0" xfId="0" applyFont="1" applyAlignment="1">
      <alignment horizontal="center" wrapText="1"/>
    </xf>
    <xf numFmtId="0" fontId="4" fillId="0" borderId="0" xfId="0" applyFont="1" applyAlignment="1">
      <alignment horizontal="center" wrapText="1"/>
    </xf>
    <xf numFmtId="0" fontId="8" fillId="32" borderId="0" xfId="0" quotePrefix="1" applyFont="1" applyFill="1" applyAlignment="1">
      <alignment horizontal="left" vertical="center"/>
    </xf>
    <xf numFmtId="0" fontId="4" fillId="32" borderId="50" xfId="0" applyFont="1" applyFill="1" applyBorder="1" applyAlignment="1">
      <alignment vertical="top" wrapText="1"/>
    </xf>
    <xf numFmtId="0" fontId="4" fillId="0" borderId="50" xfId="0" applyFont="1" applyBorder="1" applyAlignment="1">
      <alignment vertical="top" wrapText="1"/>
    </xf>
    <xf numFmtId="0" fontId="5" fillId="30" borderId="0" xfId="0" applyFont="1" applyFill="1" applyAlignment="1">
      <alignment horizontal="left" wrapText="1" indent="1"/>
    </xf>
    <xf numFmtId="0" fontId="4" fillId="0" borderId="50" xfId="0" applyFont="1" applyBorder="1" applyAlignment="1">
      <alignment horizontal="left" vertical="center" wrapText="1" indent="1"/>
    </xf>
    <xf numFmtId="0" fontId="51" fillId="29" borderId="0" xfId="0" applyFont="1" applyFill="1" applyAlignment="1">
      <alignment horizontal="left" indent="1"/>
    </xf>
    <xf numFmtId="0" fontId="4" fillId="0" borderId="24" xfId="0" applyFont="1" applyBorder="1" applyAlignment="1">
      <alignment horizontal="left" vertical="center" wrapText="1" indent="1"/>
    </xf>
    <xf numFmtId="0" fontId="4" fillId="0" borderId="50" xfId="0" applyFont="1" applyBorder="1" applyAlignment="1">
      <alignment horizontal="left" vertical="top" wrapText="1" indent="1"/>
    </xf>
    <xf numFmtId="0" fontId="8" fillId="0" borderId="50" xfId="0" applyFont="1" applyBorder="1" applyAlignment="1">
      <alignment horizontal="left" vertical="center" wrapText="1" indent="1"/>
    </xf>
    <xf numFmtId="0" fontId="44" fillId="0" borderId="51" xfId="0" applyFont="1" applyBorder="1" applyAlignment="1">
      <alignment horizontal="left" vertical="center" wrapText="1" indent="1"/>
    </xf>
    <xf numFmtId="0" fontId="4" fillId="0" borderId="51" xfId="0" applyFont="1" applyBorder="1" applyAlignment="1">
      <alignment horizontal="left" vertical="center" wrapText="1" indent="1"/>
    </xf>
    <xf numFmtId="0" fontId="8" fillId="0" borderId="51" xfId="0" applyFont="1" applyBorder="1" applyAlignment="1">
      <alignment horizontal="left" vertical="center" wrapText="1" indent="1"/>
    </xf>
    <xf numFmtId="16" fontId="8" fillId="0" borderId="0" xfId="0" quotePrefix="1" applyNumberFormat="1" applyFont="1" applyAlignment="1">
      <alignment horizontal="left" vertical="center" wrapText="1"/>
    </xf>
    <xf numFmtId="0" fontId="45" fillId="0" borderId="0" xfId="518" quotePrefix="1" applyFont="1"/>
    <xf numFmtId="0" fontId="8" fillId="0" borderId="0" xfId="518" applyFont="1"/>
    <xf numFmtId="0" fontId="71" fillId="28" borderId="0" xfId="0" applyFont="1" applyFill="1"/>
    <xf numFmtId="0" fontId="8" fillId="28" borderId="10" xfId="518" applyFont="1" applyFill="1" applyBorder="1" applyAlignment="1">
      <alignment horizontal="center" vertical="center"/>
    </xf>
    <xf numFmtId="49" fontId="56" fillId="0" borderId="0" xfId="530" applyNumberFormat="1" applyFont="1" applyAlignment="1">
      <alignment horizontal="left" vertical="center" wrapText="1"/>
    </xf>
    <xf numFmtId="49" fontId="32" fillId="0" borderId="0" xfId="0" applyNumberFormat="1" applyFont="1" applyAlignment="1">
      <alignment horizontal="left" vertical="top" wrapText="1"/>
    </xf>
    <xf numFmtId="49" fontId="8" fillId="0" borderId="0" xfId="0" applyNumberFormat="1" applyFont="1" applyAlignment="1">
      <alignment wrapText="1"/>
    </xf>
    <xf numFmtId="49" fontId="8" fillId="0" borderId="0" xfId="0" applyNumberFormat="1" applyFont="1" applyAlignment="1">
      <alignment vertical="top" wrapText="1"/>
    </xf>
    <xf numFmtId="49" fontId="8" fillId="0" borderId="0" xfId="0" applyNumberFormat="1" applyFont="1" applyAlignment="1">
      <alignment horizontal="left" wrapText="1"/>
    </xf>
    <xf numFmtId="49" fontId="8" fillId="0" borderId="0" xfId="0" quotePrefix="1" applyNumberFormat="1" applyFont="1" applyAlignment="1">
      <alignment wrapText="1"/>
    </xf>
    <xf numFmtId="49" fontId="32" fillId="0" borderId="0" xfId="0" applyNumberFormat="1" applyFont="1" applyAlignment="1">
      <alignment wrapText="1"/>
    </xf>
    <xf numFmtId="0" fontId="34" fillId="28" borderId="0" xfId="0" applyFont="1" applyFill="1" applyAlignment="1">
      <alignment horizontal="right" vertical="center" wrapText="1"/>
    </xf>
    <xf numFmtId="0" fontId="34" fillId="28" borderId="0" xfId="0" applyFont="1" applyFill="1" applyAlignment="1">
      <alignment horizontal="left" vertical="center" wrapText="1"/>
    </xf>
    <xf numFmtId="0" fontId="34" fillId="28" borderId="0" xfId="0" applyFont="1" applyFill="1" applyAlignment="1">
      <alignment horizontal="right" wrapText="1"/>
    </xf>
    <xf numFmtId="0" fontId="34" fillId="28" borderId="0" xfId="0" applyFont="1" applyFill="1" applyAlignment="1">
      <alignment horizontal="left" wrapText="1"/>
    </xf>
    <xf numFmtId="2" fontId="34" fillId="28" borderId="0" xfId="518" applyNumberFormat="1" applyFont="1" applyFill="1" applyAlignment="1">
      <alignment vertical="center"/>
    </xf>
    <xf numFmtId="0" fontId="34" fillId="28" borderId="0" xfId="518" applyFont="1" applyFill="1" applyAlignment="1">
      <alignment horizontal="right" vertical="center"/>
    </xf>
    <xf numFmtId="2" fontId="34" fillId="28" borderId="0" xfId="518" applyNumberFormat="1" applyFont="1" applyFill="1" applyAlignment="1">
      <alignment horizontal="left" vertical="center"/>
    </xf>
    <xf numFmtId="0" fontId="34" fillId="28" borderId="0" xfId="518" applyFont="1" applyFill="1" applyAlignment="1">
      <alignment horizontal="right"/>
    </xf>
    <xf numFmtId="2" fontId="34" fillId="28" borderId="0" xfId="518" applyNumberFormat="1" applyFont="1" applyFill="1" applyAlignment="1">
      <alignment horizontal="left"/>
    </xf>
    <xf numFmtId="0" fontId="34" fillId="27" borderId="0" xfId="518" applyFont="1" applyFill="1" applyAlignment="1">
      <alignment horizontal="right"/>
    </xf>
    <xf numFmtId="2" fontId="34" fillId="27" borderId="0" xfId="518" applyNumberFormat="1" applyFont="1" applyFill="1" applyAlignment="1">
      <alignment horizontal="left"/>
    </xf>
    <xf numFmtId="2" fontId="34" fillId="3" borderId="0" xfId="518" applyNumberFormat="1" applyFont="1" applyFill="1" applyAlignment="1">
      <alignment horizontal="center" vertical="center" wrapText="1"/>
    </xf>
    <xf numFmtId="0" fontId="34" fillId="3" borderId="0" xfId="518" applyFont="1" applyFill="1" applyAlignment="1">
      <alignment horizontal="right" vertical="center" wrapText="1"/>
    </xf>
    <xf numFmtId="0" fontId="34" fillId="3" borderId="0" xfId="518" applyFont="1" applyFill="1" applyAlignment="1">
      <alignment horizontal="left" vertical="center" wrapText="1"/>
    </xf>
    <xf numFmtId="0" fontId="34" fillId="3" borderId="0" xfId="518" applyFont="1" applyFill="1" applyAlignment="1">
      <alignment vertical="center"/>
    </xf>
    <xf numFmtId="0" fontId="34" fillId="27" borderId="0" xfId="518" applyFont="1" applyFill="1" applyAlignment="1">
      <alignment vertical="center"/>
    </xf>
    <xf numFmtId="0" fontId="83" fillId="3" borderId="0" xfId="465" applyFont="1" applyFill="1"/>
    <xf numFmtId="0" fontId="83" fillId="3" borderId="0" xfId="0" applyFont="1" applyFill="1"/>
    <xf numFmtId="49" fontId="5" fillId="3" borderId="0" xfId="0" applyNumberFormat="1" applyFont="1" applyFill="1" applyAlignment="1">
      <alignment vertical="center"/>
    </xf>
    <xf numFmtId="2" fontId="71" fillId="27" borderId="0" xfId="518" applyNumberFormat="1" applyFont="1" applyFill="1" applyAlignment="1">
      <alignment horizontal="right" vertical="center"/>
    </xf>
    <xf numFmtId="2" fontId="71" fillId="27" borderId="0" xfId="518" applyNumberFormat="1" applyFont="1" applyFill="1" applyAlignment="1">
      <alignment horizontal="left" vertical="center"/>
    </xf>
    <xf numFmtId="2" fontId="5" fillId="27" borderId="0" xfId="518" applyNumberFormat="1" applyFont="1" applyFill="1" applyAlignment="1">
      <alignment horizontal="right" vertical="center"/>
    </xf>
    <xf numFmtId="2" fontId="5" fillId="27" borderId="0" xfId="518" applyNumberFormat="1" applyFont="1" applyFill="1" applyAlignment="1">
      <alignment horizontal="right"/>
    </xf>
    <xf numFmtId="2" fontId="34" fillId="27" borderId="0" xfId="518" applyNumberFormat="1" applyFont="1" applyFill="1" applyAlignment="1">
      <alignment horizontal="right"/>
    </xf>
    <xf numFmtId="0" fontId="34" fillId="28" borderId="0" xfId="518" applyFont="1" applyFill="1" applyAlignment="1">
      <alignment horizontal="left"/>
    </xf>
    <xf numFmtId="2" fontId="5" fillId="28" borderId="0" xfId="518" applyNumberFormat="1" applyFont="1" applyFill="1" applyAlignment="1">
      <alignment horizontal="right"/>
    </xf>
    <xf numFmtId="2" fontId="34" fillId="27" borderId="0" xfId="518" applyNumberFormat="1" applyFont="1" applyFill="1" applyAlignment="1">
      <alignment vertical="center"/>
    </xf>
    <xf numFmtId="2" fontId="34" fillId="3" borderId="0" xfId="518" applyNumberFormat="1" applyFont="1" applyFill="1" applyAlignment="1">
      <alignment vertical="center"/>
    </xf>
    <xf numFmtId="0" fontId="34" fillId="3" borderId="0" xfId="518" applyFont="1" applyFill="1" applyAlignment="1">
      <alignment vertical="center" wrapText="1"/>
    </xf>
    <xf numFmtId="0" fontId="4" fillId="28" borderId="0" xfId="518" applyFont="1" applyFill="1" applyAlignment="1">
      <alignment vertical="center"/>
    </xf>
    <xf numFmtId="2" fontId="34" fillId="3" borderId="0" xfId="518" applyNumberFormat="1" applyFont="1" applyFill="1" applyAlignment="1">
      <alignment horizontal="right" vertical="center"/>
    </xf>
    <xf numFmtId="2" fontId="34" fillId="3" borderId="0" xfId="518" applyNumberFormat="1" applyFont="1" applyFill="1" applyAlignment="1">
      <alignment horizontal="left" vertical="center"/>
    </xf>
    <xf numFmtId="0" fontId="34" fillId="3" borderId="0" xfId="518" applyFont="1" applyFill="1" applyAlignment="1">
      <alignment horizontal="left" vertical="center"/>
    </xf>
    <xf numFmtId="0" fontId="83" fillId="3" borderId="0" xfId="465" applyFont="1" applyFill="1" applyAlignment="1">
      <alignment vertical="center"/>
    </xf>
    <xf numFmtId="0" fontId="34" fillId="3" borderId="0" xfId="0" applyFont="1" applyFill="1" applyAlignment="1">
      <alignment horizontal="left" vertical="center"/>
    </xf>
    <xf numFmtId="0" fontId="34" fillId="3" borderId="0" xfId="0" applyFont="1" applyFill="1" applyAlignment="1">
      <alignment vertical="center"/>
    </xf>
    <xf numFmtId="0" fontId="34" fillId="0" borderId="0" xfId="518" applyFont="1" applyAlignment="1">
      <alignment vertical="center"/>
    </xf>
    <xf numFmtId="0" fontId="44" fillId="28" borderId="0" xfId="518" applyFont="1" applyFill="1" applyAlignment="1">
      <alignment vertical="center"/>
    </xf>
    <xf numFmtId="0" fontId="83" fillId="3" borderId="0" xfId="0" applyFont="1" applyFill="1" applyAlignment="1">
      <alignment vertical="center"/>
    </xf>
    <xf numFmtId="0" fontId="34" fillId="27" borderId="0" xfId="518" applyFont="1" applyFill="1" applyAlignment="1">
      <alignment horizontal="right" vertical="center"/>
    </xf>
    <xf numFmtId="2" fontId="34" fillId="27" borderId="0" xfId="518" applyNumberFormat="1" applyFont="1" applyFill="1" applyAlignment="1">
      <alignment horizontal="left" vertical="center"/>
    </xf>
    <xf numFmtId="0" fontId="8" fillId="28" borderId="10" xfId="518" applyFont="1" applyFill="1" applyBorder="1" applyAlignment="1">
      <alignment vertical="center" wrapText="1"/>
    </xf>
    <xf numFmtId="0" fontId="36" fillId="28" borderId="10" xfId="518" applyFont="1" applyFill="1" applyBorder="1" applyAlignment="1">
      <alignment horizontal="center" vertical="center" wrapText="1"/>
    </xf>
    <xf numFmtId="0" fontId="4" fillId="28" borderId="10" xfId="518" applyFont="1" applyFill="1" applyBorder="1" applyAlignment="1">
      <alignment horizontal="center" vertical="center" wrapText="1"/>
    </xf>
    <xf numFmtId="0" fontId="36" fillId="38" borderId="10" xfId="518" applyFont="1" applyFill="1" applyBorder="1" applyAlignment="1">
      <alignment horizontal="center" vertical="center" wrapText="1"/>
    </xf>
    <xf numFmtId="0" fontId="44" fillId="38" borderId="10" xfId="518" applyFont="1" applyFill="1" applyBorder="1" applyAlignment="1">
      <alignment horizontal="center" vertical="center" wrapText="1"/>
    </xf>
    <xf numFmtId="1" fontId="44" fillId="28" borderId="10" xfId="518" applyNumberFormat="1" applyFont="1" applyFill="1" applyBorder="1" applyAlignment="1">
      <alignment horizontal="center" vertical="center"/>
    </xf>
    <xf numFmtId="0" fontId="8" fillId="37" borderId="10" xfId="518" applyFont="1" applyFill="1" applyBorder="1" applyAlignment="1">
      <alignment horizontal="center" vertical="center"/>
    </xf>
    <xf numFmtId="1" fontId="44" fillId="37" borderId="10" xfId="518" applyNumberFormat="1" applyFont="1" applyFill="1" applyBorder="1" applyAlignment="1">
      <alignment horizontal="center" vertical="center"/>
    </xf>
    <xf numFmtId="1" fontId="34" fillId="0" borderId="0" xfId="518" applyNumberFormat="1" applyFont="1" applyAlignment="1">
      <alignment horizontal="center" vertical="top"/>
    </xf>
    <xf numFmtId="0" fontId="8" fillId="28" borderId="10" xfId="518" applyFont="1" applyFill="1" applyBorder="1" applyAlignment="1">
      <alignment horizontal="center" vertical="center" wrapText="1"/>
    </xf>
    <xf numFmtId="1" fontId="44" fillId="0" borderId="10" xfId="518" applyNumberFormat="1" applyFont="1" applyBorder="1" applyAlignment="1">
      <alignment horizontal="center" vertical="center"/>
    </xf>
    <xf numFmtId="0" fontId="6" fillId="3" borderId="0" xfId="827" applyFill="1" applyAlignment="1">
      <alignment horizontal="left" vertical="top" wrapText="1"/>
    </xf>
    <xf numFmtId="0" fontId="4" fillId="32" borderId="62" xfId="0" applyFont="1" applyFill="1" applyBorder="1" applyAlignment="1">
      <alignment vertical="center" wrapText="1"/>
    </xf>
    <xf numFmtId="0" fontId="4" fillId="0" borderId="62" xfId="0" applyFont="1" applyBorder="1" applyAlignment="1">
      <alignment vertical="center" wrapText="1"/>
    </xf>
    <xf numFmtId="0" fontId="4" fillId="0" borderId="62" xfId="0" applyFont="1" applyBorder="1" applyAlignment="1">
      <alignment horizontal="left" vertical="center" wrapText="1" indent="2"/>
    </xf>
    <xf numFmtId="0" fontId="8" fillId="0" borderId="50" xfId="0" applyFont="1" applyBorder="1" applyAlignment="1">
      <alignment horizontal="left" vertical="center" wrapText="1"/>
    </xf>
    <xf numFmtId="49" fontId="32" fillId="0" borderId="0" xfId="0" applyNumberFormat="1" applyFont="1" applyAlignment="1">
      <alignment vertical="top" wrapText="1"/>
    </xf>
    <xf numFmtId="0" fontId="44" fillId="28" borderId="0" xfId="0" applyFont="1" applyFill="1"/>
    <xf numFmtId="0" fontId="8" fillId="28" borderId="10" xfId="518" applyFont="1" applyFill="1" applyBorder="1" applyAlignment="1">
      <alignment horizontal="center"/>
    </xf>
    <xf numFmtId="1" fontId="44" fillId="28" borderId="10" xfId="518" applyNumberFormat="1" applyFont="1" applyFill="1" applyBorder="1" applyAlignment="1">
      <alignment horizontal="center"/>
    </xf>
    <xf numFmtId="0" fontId="4" fillId="0" borderId="10" xfId="0" quotePrefix="1" applyFont="1" applyBorder="1" applyAlignment="1">
      <alignment vertical="center"/>
    </xf>
    <xf numFmtId="0" fontId="4" fillId="0" borderId="10" xfId="0" quotePrefix="1" applyFont="1" applyBorder="1"/>
    <xf numFmtId="0" fontId="3" fillId="37" borderId="10" xfId="0" quotePrefix="1" applyFont="1" applyFill="1" applyBorder="1" applyAlignment="1">
      <alignment vertical="center"/>
    </xf>
    <xf numFmtId="0" fontId="4" fillId="0" borderId="10" xfId="0" applyFont="1" applyBorder="1" applyAlignment="1">
      <alignment horizontal="left" vertical="center"/>
    </xf>
    <xf numFmtId="14" fontId="4" fillId="0" borderId="10" xfId="0" quotePrefix="1" applyNumberFormat="1" applyFont="1" applyBorder="1" applyAlignment="1">
      <alignment horizontal="left" vertical="center"/>
    </xf>
    <xf numFmtId="49" fontId="32" fillId="38" borderId="10" xfId="518" quotePrefix="1" applyNumberFormat="1" applyFont="1" applyFill="1" applyBorder="1" applyAlignment="1">
      <alignment vertical="center" wrapText="1"/>
    </xf>
    <xf numFmtId="0" fontId="34" fillId="0" borderId="0" xfId="0" applyFont="1" applyAlignment="1">
      <alignment vertical="center" wrapText="1"/>
    </xf>
    <xf numFmtId="0" fontId="8" fillId="34" borderId="63" xfId="0" applyFont="1" applyFill="1" applyBorder="1" applyAlignment="1" applyProtection="1">
      <alignment horizontal="left" vertical="top" wrapText="1"/>
      <protection locked="0"/>
    </xf>
    <xf numFmtId="0" fontId="8" fillId="32" borderId="0" xfId="0" quotePrefix="1" applyFont="1" applyFill="1" applyAlignment="1">
      <alignment horizontal="left" vertical="center" wrapText="1"/>
    </xf>
    <xf numFmtId="2" fontId="65" fillId="28" borderId="64" xfId="518" applyNumberFormat="1" applyFont="1" applyFill="1" applyBorder="1" applyAlignment="1">
      <alignment horizontal="center" vertical="center"/>
    </xf>
    <xf numFmtId="49" fontId="32" fillId="0" borderId="0" xfId="0" quotePrefix="1" applyNumberFormat="1" applyFont="1" applyAlignment="1">
      <alignment vertical="top" wrapText="1"/>
    </xf>
    <xf numFmtId="0" fontId="56" fillId="0" borderId="0" xfId="530" applyFont="1" applyAlignment="1">
      <alignment horizontal="left" vertical="top" wrapText="1"/>
    </xf>
    <xf numFmtId="0" fontId="0" fillId="0" borderId="0" xfId="0" applyAlignment="1">
      <alignment vertical="top" wrapText="1"/>
    </xf>
    <xf numFmtId="0" fontId="49" fillId="27" borderId="0" xfId="530" applyFont="1" applyFill="1" applyAlignment="1">
      <alignment horizontal="left" vertical="center" wrapText="1"/>
    </xf>
    <xf numFmtId="0" fontId="0" fillId="0" borderId="0" xfId="0" applyAlignment="1">
      <alignment wrapText="1"/>
    </xf>
    <xf numFmtId="0" fontId="53" fillId="27" borderId="0" xfId="530" applyFont="1" applyFill="1" applyAlignment="1">
      <alignment horizontal="left" vertical="center" wrapText="1"/>
    </xf>
    <xf numFmtId="0" fontId="48" fillId="3" borderId="0" xfId="0" applyFont="1" applyFill="1" applyAlignment="1">
      <alignment horizontal="left" vertical="center" wrapText="1"/>
    </xf>
    <xf numFmtId="0" fontId="0" fillId="0" borderId="0" xfId="0" applyAlignment="1">
      <alignment horizontal="left" wrapText="1"/>
    </xf>
    <xf numFmtId="0" fontId="42" fillId="3" borderId="0" xfId="0" applyFont="1" applyFill="1" applyAlignment="1">
      <alignment horizontal="left" vertical="center" wrapText="1"/>
    </xf>
    <xf numFmtId="0" fontId="49" fillId="0" borderId="0" xfId="465" applyFont="1" applyAlignment="1">
      <alignment horizontal="left" vertical="center" wrapText="1"/>
    </xf>
    <xf numFmtId="0" fontId="8" fillId="0" borderId="0" xfId="465" applyFont="1" applyAlignment="1">
      <alignment horizontal="left" wrapText="1"/>
    </xf>
    <xf numFmtId="0" fontId="8" fillId="0" borderId="0" xfId="465" applyFont="1" applyAlignment="1">
      <alignment wrapText="1"/>
    </xf>
    <xf numFmtId="0" fontId="82" fillId="38" borderId="10" xfId="518" applyFont="1" applyFill="1" applyBorder="1" applyAlignment="1">
      <alignment horizontal="left" vertical="center"/>
    </xf>
    <xf numFmtId="0" fontId="70" fillId="28" borderId="10" xfId="0" applyFont="1" applyFill="1" applyBorder="1" applyAlignment="1">
      <alignment vertical="center" wrapText="1"/>
    </xf>
    <xf numFmtId="0" fontId="0" fillId="0" borderId="10" xfId="0" applyBorder="1" applyAlignment="1">
      <alignment vertical="center" wrapText="1"/>
    </xf>
    <xf numFmtId="0" fontId="84" fillId="0" borderId="10" xfId="0" applyFont="1" applyBorder="1" applyAlignment="1">
      <alignment vertical="center" wrapText="1"/>
    </xf>
    <xf numFmtId="0" fontId="32" fillId="28" borderId="57" xfId="518" applyFont="1" applyFill="1" applyBorder="1" applyAlignment="1">
      <alignment horizontal="left" vertical="center" wrapText="1"/>
    </xf>
    <xf numFmtId="0" fontId="32" fillId="28" borderId="50" xfId="518" applyFont="1" applyFill="1" applyBorder="1" applyAlignment="1">
      <alignment horizontal="left" vertical="center" wrapText="1"/>
    </xf>
    <xf numFmtId="0" fontId="8" fillId="28" borderId="10" xfId="518" applyFont="1" applyFill="1" applyBorder="1" applyAlignment="1">
      <alignment vertical="center"/>
    </xf>
    <xf numFmtId="0" fontId="74" fillId="28" borderId="0" xfId="0" applyFont="1" applyFill="1" applyAlignment="1">
      <alignment horizontal="left" vertical="center" wrapText="1"/>
    </xf>
    <xf numFmtId="0" fontId="34" fillId="0" borderId="0" xfId="0" applyFont="1" applyAlignment="1">
      <alignment vertical="center" wrapText="1"/>
    </xf>
    <xf numFmtId="0" fontId="68" fillId="28" borderId="0" xfId="0" applyFont="1" applyFill="1" applyAlignment="1">
      <alignment horizontal="left" vertical="center" wrapText="1"/>
    </xf>
    <xf numFmtId="0" fontId="8" fillId="0" borderId="0" xfId="0" applyFont="1" applyAlignment="1">
      <alignment vertical="center" wrapText="1"/>
    </xf>
    <xf numFmtId="0" fontId="61" fillId="28" borderId="0" xfId="0" applyFont="1" applyFill="1" applyAlignment="1">
      <alignment horizontal="left" vertical="center" wrapText="1"/>
    </xf>
    <xf numFmtId="0" fontId="68" fillId="28" borderId="24" xfId="0" applyFont="1" applyFill="1" applyBorder="1" applyAlignment="1">
      <alignment horizontal="left" vertical="center" wrapText="1"/>
    </xf>
    <xf numFmtId="0" fontId="70" fillId="28" borderId="10" xfId="0" applyFont="1" applyFill="1" applyBorder="1" applyAlignment="1">
      <alignment horizontal="left" vertical="center" wrapText="1"/>
    </xf>
    <xf numFmtId="0" fontId="31" fillId="38" borderId="10" xfId="0" applyFont="1" applyFill="1" applyBorder="1" applyAlignment="1">
      <alignment vertical="center"/>
    </xf>
    <xf numFmtId="0" fontId="31" fillId="37" borderId="10" xfId="0" applyFont="1" applyFill="1" applyBorder="1" applyAlignment="1">
      <alignment vertical="center"/>
    </xf>
    <xf numFmtId="0" fontId="70" fillId="28" borderId="10" xfId="0" applyFont="1" applyFill="1" applyBorder="1" applyAlignment="1">
      <alignment horizontal="left" wrapText="1"/>
    </xf>
    <xf numFmtId="0" fontId="8" fillId="0" borderId="0" xfId="0" applyFont="1" applyAlignment="1">
      <alignment horizontal="center" vertical="center" wrapText="1"/>
    </xf>
    <xf numFmtId="0" fontId="0" fillId="0" borderId="0" xfId="0" applyAlignment="1">
      <alignment horizontal="center" vertical="center" wrapText="1"/>
    </xf>
    <xf numFmtId="0" fontId="75" fillId="3" borderId="0" xfId="0" applyFont="1" applyFill="1" applyAlignment="1">
      <alignment horizontal="left" vertical="center" wrapText="1"/>
    </xf>
    <xf numFmtId="0" fontId="0" fillId="0" borderId="0" xfId="0" applyAlignment="1">
      <alignment horizontal="left" vertical="center" wrapText="1"/>
    </xf>
    <xf numFmtId="0" fontId="8" fillId="0" borderId="0" xfId="0" quotePrefix="1" applyFont="1" applyAlignment="1">
      <alignment horizontal="center" vertical="center" wrapText="1"/>
    </xf>
    <xf numFmtId="16" fontId="8" fillId="0" borderId="0" xfId="0" applyNumberFormat="1" applyFont="1" applyAlignment="1">
      <alignment horizontal="center" vertical="center" wrapText="1"/>
    </xf>
    <xf numFmtId="0" fontId="8" fillId="3" borderId="0" xfId="0" applyFont="1" applyFill="1" applyAlignment="1">
      <alignment horizontal="center" vertical="center" wrapText="1"/>
    </xf>
    <xf numFmtId="0" fontId="4" fillId="0" borderId="0" xfId="0" applyFont="1" applyAlignment="1">
      <alignment horizontal="center" vertical="center" wrapText="1"/>
    </xf>
    <xf numFmtId="0" fontId="30" fillId="0" borderId="0" xfId="0" applyFont="1" applyAlignment="1">
      <alignment wrapText="1"/>
    </xf>
  </cellXfs>
  <cellStyles count="828">
    <cellStyle name="20% - Accent1" xfId="466" xr:uid="{00000000-0005-0000-0000-000000000000}"/>
    <cellStyle name="20% - Accent2" xfId="467" xr:uid="{00000000-0005-0000-0000-000001000000}"/>
    <cellStyle name="20% - Accent3" xfId="468" xr:uid="{00000000-0005-0000-0000-000002000000}"/>
    <cellStyle name="20% - Accent4" xfId="469" xr:uid="{00000000-0005-0000-0000-000003000000}"/>
    <cellStyle name="20% - Accent5" xfId="470" xr:uid="{00000000-0005-0000-0000-000004000000}"/>
    <cellStyle name="20% - Accent6" xfId="471" xr:uid="{00000000-0005-0000-0000-000005000000}"/>
    <cellStyle name="20% - Akzent1" xfId="472" xr:uid="{00000000-0005-0000-0000-000006000000}"/>
    <cellStyle name="20% - Akzent2" xfId="473" xr:uid="{00000000-0005-0000-0000-000007000000}"/>
    <cellStyle name="20% - Akzent3" xfId="474" xr:uid="{00000000-0005-0000-0000-000008000000}"/>
    <cellStyle name="20% - Akzent4" xfId="475" xr:uid="{00000000-0005-0000-0000-000009000000}"/>
    <cellStyle name="20% - Akzent5" xfId="476" xr:uid="{00000000-0005-0000-0000-00000A000000}"/>
    <cellStyle name="20% - Akzent6" xfId="477" xr:uid="{00000000-0005-0000-0000-00000B000000}"/>
    <cellStyle name="40% - Accent1" xfId="478" xr:uid="{00000000-0005-0000-0000-00000C000000}"/>
    <cellStyle name="40% - Accent2" xfId="479" xr:uid="{00000000-0005-0000-0000-00000D000000}"/>
    <cellStyle name="40% - Accent3" xfId="480" xr:uid="{00000000-0005-0000-0000-00000E000000}"/>
    <cellStyle name="40% - Accent4" xfId="481" xr:uid="{00000000-0005-0000-0000-00000F000000}"/>
    <cellStyle name="40% - Accent5" xfId="482" xr:uid="{00000000-0005-0000-0000-000010000000}"/>
    <cellStyle name="40% - Accent6" xfId="483" xr:uid="{00000000-0005-0000-0000-000011000000}"/>
    <cellStyle name="40% - Akzent1" xfId="484" xr:uid="{00000000-0005-0000-0000-000012000000}"/>
    <cellStyle name="40% - Akzent2" xfId="485" xr:uid="{00000000-0005-0000-0000-000013000000}"/>
    <cellStyle name="40% - Akzent3" xfId="486" xr:uid="{00000000-0005-0000-0000-000014000000}"/>
    <cellStyle name="40% - Akzent4" xfId="487" xr:uid="{00000000-0005-0000-0000-000015000000}"/>
    <cellStyle name="40% - Akzent5" xfId="488" xr:uid="{00000000-0005-0000-0000-000016000000}"/>
    <cellStyle name="40% - Akzent6" xfId="489" xr:uid="{00000000-0005-0000-0000-000017000000}"/>
    <cellStyle name="60% - Accent1" xfId="490" xr:uid="{00000000-0005-0000-0000-000018000000}"/>
    <cellStyle name="60% - Accent2" xfId="491" xr:uid="{00000000-0005-0000-0000-000019000000}"/>
    <cellStyle name="60% - Accent3" xfId="492" xr:uid="{00000000-0005-0000-0000-00001A000000}"/>
    <cellStyle name="60% - Accent4" xfId="493" xr:uid="{00000000-0005-0000-0000-00001B000000}"/>
    <cellStyle name="60% - Accent5" xfId="494" xr:uid="{00000000-0005-0000-0000-00001C000000}"/>
    <cellStyle name="60% - Accent6" xfId="495" xr:uid="{00000000-0005-0000-0000-00001D000000}"/>
    <cellStyle name="60% - Akzent1" xfId="496" xr:uid="{00000000-0005-0000-0000-00001E000000}"/>
    <cellStyle name="60% - Akzent2" xfId="497" xr:uid="{00000000-0005-0000-0000-00001F000000}"/>
    <cellStyle name="60% - Akzent3" xfId="498" xr:uid="{00000000-0005-0000-0000-000020000000}"/>
    <cellStyle name="60% - Akzent4" xfId="499" xr:uid="{00000000-0005-0000-0000-000021000000}"/>
    <cellStyle name="60% - Akzent5" xfId="500" xr:uid="{00000000-0005-0000-0000-000022000000}"/>
    <cellStyle name="60% - Akzent6" xfId="501" xr:uid="{00000000-0005-0000-0000-000023000000}"/>
    <cellStyle name="Accent1" xfId="502" xr:uid="{00000000-0005-0000-0000-000024000000}"/>
    <cellStyle name="Accent2" xfId="503" xr:uid="{00000000-0005-0000-0000-000025000000}"/>
    <cellStyle name="Accent3" xfId="504" xr:uid="{00000000-0005-0000-0000-000026000000}"/>
    <cellStyle name="Accent4" xfId="505" xr:uid="{00000000-0005-0000-0000-000027000000}"/>
    <cellStyle name="Accent5" xfId="506" xr:uid="{00000000-0005-0000-0000-000028000000}"/>
    <cellStyle name="Accent6" xfId="507" xr:uid="{00000000-0005-0000-0000-000029000000}"/>
    <cellStyle name="Ausgabe 2" xfId="516" xr:uid="{00000000-0005-0000-0000-00002A000000}"/>
    <cellStyle name="Ausgabe 2 2" xfId="536" xr:uid="{00000000-0005-0000-0000-00002B000000}"/>
    <cellStyle name="Ausgabe 2 2 2" xfId="559" xr:uid="{00000000-0005-0000-0000-00002C000000}"/>
    <cellStyle name="Ausgabe 2 2 2 2" xfId="604" xr:uid="{B285F2E2-3598-4948-9045-84F21FE8A998}"/>
    <cellStyle name="Ausgabe 2 2 2 2 2" xfId="717" xr:uid="{E488A1CD-487D-49E2-ABE2-7EA636D733E4}"/>
    <cellStyle name="Ausgabe 2 2 2 2 3" xfId="789" xr:uid="{E62205C5-9112-42CA-AF9C-797D44A2E30B}"/>
    <cellStyle name="Ausgabe 2 2 2 3" xfId="634" xr:uid="{95DCB0ED-B500-4C6D-9202-6A1765EE6F4E}"/>
    <cellStyle name="Ausgabe 2 2 2 3 2" xfId="747" xr:uid="{FD040985-0922-42D5-B0E6-5204EC047408}"/>
    <cellStyle name="Ausgabe 2 2 2 3 3" xfId="819" xr:uid="{E8FB65E6-00AE-4334-9EFA-A8B5F88EC95F}"/>
    <cellStyle name="Ausgabe 2 2 2 4" xfId="674" xr:uid="{BA7EF864-6153-4D25-998B-42930A5E09F3}"/>
    <cellStyle name="Ausgabe 2 2 3" xfId="562" xr:uid="{00000000-0005-0000-0000-00002D000000}"/>
    <cellStyle name="Ausgabe 2 2 3 2" xfId="607" xr:uid="{FD4C99AE-949B-49DA-B64A-55EB5923E1A5}"/>
    <cellStyle name="Ausgabe 2 2 3 2 2" xfId="720" xr:uid="{7F2E4B43-556D-4896-8ADE-71489382B3E9}"/>
    <cellStyle name="Ausgabe 2 2 3 2 3" xfId="792" xr:uid="{DD678804-156C-49D9-AF7D-A0D0EFD541A0}"/>
    <cellStyle name="Ausgabe 2 2 3 3" xfId="637" xr:uid="{376B12B6-6A4C-40A9-85D2-9EF1EA61DA1C}"/>
    <cellStyle name="Ausgabe 2 2 3 3 2" xfId="750" xr:uid="{B1A1F8F0-0B34-47C0-93A4-19A4372C5931}"/>
    <cellStyle name="Ausgabe 2 2 3 3 3" xfId="822" xr:uid="{449F71FF-6C5A-47B9-BA2C-BA096FDA3F73}"/>
    <cellStyle name="Ausgabe 2 2 3 4" xfId="677" xr:uid="{8BE22F3A-2D37-4BF5-9994-90484DE0E2CE}"/>
    <cellStyle name="Ausgabe 2 2 4" xfId="565" xr:uid="{00000000-0005-0000-0000-00002E000000}"/>
    <cellStyle name="Ausgabe 2 2 4 2" xfId="610" xr:uid="{8078794B-5CF4-40B9-9F34-C8FAFE0ACFD5}"/>
    <cellStyle name="Ausgabe 2 2 4 2 2" xfId="723" xr:uid="{1203F500-6649-4828-9A0F-2F3EB6DAE45C}"/>
    <cellStyle name="Ausgabe 2 2 4 2 3" xfId="795" xr:uid="{8C2BBE09-79B2-4E95-B8EC-EF442385C433}"/>
    <cellStyle name="Ausgabe 2 2 4 3" xfId="640" xr:uid="{6C37AE90-4659-4597-AAFE-FCBE23AAED44}"/>
    <cellStyle name="Ausgabe 2 2 4 3 2" xfId="753" xr:uid="{A2A35C37-D4E9-495F-8DC4-98CE2695AE8D}"/>
    <cellStyle name="Ausgabe 2 2 4 3 3" xfId="825" xr:uid="{1D6FD61B-2565-4DE2-9508-FFE4D9463A11}"/>
    <cellStyle name="Ausgabe 2 2 4 4" xfId="680" xr:uid="{6F33DF22-1E79-4C4D-B850-C270AE4999FF}"/>
    <cellStyle name="Ausgabe 2 2 5" xfId="584" xr:uid="{0CCB771E-06B7-4590-AABF-A9EF84CE4775}"/>
    <cellStyle name="Ausgabe 2 2 5 2" xfId="698" xr:uid="{22A16984-E289-4BA0-94AB-19992F15CDCE}"/>
    <cellStyle name="Ausgabe 2 2 5 3" xfId="771" xr:uid="{DCA1BF2A-F012-44BD-8839-ACD30702A454}"/>
    <cellStyle name="Ausgabe 2 2 6" xfId="616" xr:uid="{4171C587-73D9-4658-9BC7-AADE137675B0}"/>
    <cellStyle name="Ausgabe 2 2 6 2" xfId="729" xr:uid="{B1E604FB-7165-4830-8C60-7826F4FCC83E}"/>
    <cellStyle name="Ausgabe 2 2 6 3" xfId="801" xr:uid="{446AF73B-FEE3-437B-AA5B-4BC565D3B3ED}"/>
    <cellStyle name="Ausgabe 2 2 7" xfId="654" xr:uid="{1D18C8CE-1DD4-4865-AC3F-791F17AC5268}"/>
    <cellStyle name="Ausgabe 2 3" xfId="553" xr:uid="{00000000-0005-0000-0000-00002F000000}"/>
    <cellStyle name="Ausgabe 2 3 2" xfId="598" xr:uid="{D070705F-58B9-4B85-AA2A-529D8E1AE2E8}"/>
    <cellStyle name="Ausgabe 2 3 2 2" xfId="711" xr:uid="{C7CCE106-272A-4E4A-985B-EB6FD98F40D1}"/>
    <cellStyle name="Ausgabe 2 3 2 3" xfId="783" xr:uid="{AB1192C5-1A22-4241-AFDB-DC0FD3252EA3}"/>
    <cellStyle name="Ausgabe 2 3 3" xfId="628" xr:uid="{BCC99296-4820-4024-9B83-AAF391D50498}"/>
    <cellStyle name="Ausgabe 2 3 3 2" xfId="741" xr:uid="{450F7513-7BD8-423F-997C-29B231E4C99D}"/>
    <cellStyle name="Ausgabe 2 3 3 3" xfId="813" xr:uid="{C2D5C25A-7206-43C9-B970-9FFBE199473B}"/>
    <cellStyle name="Ausgabe 2 3 4" xfId="668" xr:uid="{2B310533-5962-495A-A4EE-53513A9EA8B2}"/>
    <cellStyle name="Ausgabe 2 4" xfId="577" xr:uid="{F8D21EBF-45B0-464A-81EB-B24D3FDB5EAA}"/>
    <cellStyle name="Ausgabe 2 4 2" xfId="692" xr:uid="{6CCFB8DB-A7D1-4394-A082-AAA5B00F7794}"/>
    <cellStyle name="Ausgabe 2 4 3" xfId="765" xr:uid="{6AE906FA-3B69-4781-9AA9-B1670190FC83}"/>
    <cellStyle name="Ausgabe 2 5" xfId="568" xr:uid="{D79D06FF-D25E-4AA0-946D-EB7525E923E0}"/>
    <cellStyle name="Ausgabe 2 5 2" xfId="683" xr:uid="{70940850-5851-4156-9F8D-A6177D7611CC}"/>
    <cellStyle name="Ausgabe 2 5 3" xfId="756" xr:uid="{D73834FA-F07A-42C1-890E-6C7EE428309A}"/>
    <cellStyle name="Ausgabe 2 6" xfId="648" xr:uid="{E2571B94-C2A7-476D-94A8-E335B75683B4}"/>
    <cellStyle name="Bad" xfId="517" xr:uid="{00000000-0005-0000-0000-000030000000}"/>
    <cellStyle name="Berechnung 2" xfId="508" xr:uid="{00000000-0005-0000-0000-000031000000}"/>
    <cellStyle name="Berechnung 2 2" xfId="532" xr:uid="{00000000-0005-0000-0000-000032000000}"/>
    <cellStyle name="Berechnung 2 2 2" xfId="555" xr:uid="{00000000-0005-0000-0000-000033000000}"/>
    <cellStyle name="Berechnung 2 2 2 2" xfId="600" xr:uid="{8CCD4291-E7DE-4DF6-B8E9-CEAD289026B2}"/>
    <cellStyle name="Berechnung 2 2 2 2 2" xfId="713" xr:uid="{E577E562-B738-4A91-A4C8-9FECE8CAA0FC}"/>
    <cellStyle name="Berechnung 2 2 2 2 3" xfId="785" xr:uid="{3E26049E-8DDD-49BC-BE14-FE6FC419C7B5}"/>
    <cellStyle name="Berechnung 2 2 2 3" xfId="630" xr:uid="{7CF7576A-3F8A-4DFE-BAC1-69BB79397F0C}"/>
    <cellStyle name="Berechnung 2 2 2 3 2" xfId="743" xr:uid="{888A98D6-3C2C-4947-97A9-2A2B0B0087DC}"/>
    <cellStyle name="Berechnung 2 2 2 3 3" xfId="815" xr:uid="{5BA936A1-26DB-4359-B21E-527CC5C38575}"/>
    <cellStyle name="Berechnung 2 2 2 4" xfId="670" xr:uid="{244B8F31-A29E-4FFA-AE3F-818C88F6A5F3}"/>
    <cellStyle name="Berechnung 2 2 3" xfId="546" xr:uid="{00000000-0005-0000-0000-000034000000}"/>
    <cellStyle name="Berechnung 2 2 3 2" xfId="591" xr:uid="{AC25121A-DEE7-4EA8-AE96-72731ED5FE4F}"/>
    <cellStyle name="Berechnung 2 2 3 2 2" xfId="704" xr:uid="{3C7D3E11-41F4-4FD9-991D-4941AB478D5B}"/>
    <cellStyle name="Berechnung 2 2 3 2 3" xfId="776" xr:uid="{7BC17127-5522-4A90-8EFB-7A6E071E181D}"/>
    <cellStyle name="Berechnung 2 2 3 3" xfId="621" xr:uid="{CE27FE1C-4B0D-40B9-BF7D-963C0CCECCDE}"/>
    <cellStyle name="Berechnung 2 2 3 3 2" xfId="734" xr:uid="{ED2DA581-0EBA-49F6-A8EA-1E19E8A12F21}"/>
    <cellStyle name="Berechnung 2 2 3 3 3" xfId="806" xr:uid="{73B25D55-F6F3-4EE7-AC7A-D2C3E92B2D2E}"/>
    <cellStyle name="Berechnung 2 2 3 4" xfId="661" xr:uid="{53115ED2-35AB-4812-8C67-EFDDDDD99614}"/>
    <cellStyle name="Berechnung 2 2 4" xfId="551" xr:uid="{00000000-0005-0000-0000-000035000000}"/>
    <cellStyle name="Berechnung 2 2 4 2" xfId="596" xr:uid="{AD288976-EB2C-4D11-8BAD-7950E7561846}"/>
    <cellStyle name="Berechnung 2 2 4 2 2" xfId="709" xr:uid="{BFD88996-4B13-4224-9246-802EEEC5C308}"/>
    <cellStyle name="Berechnung 2 2 4 2 3" xfId="781" xr:uid="{CC5206F2-702A-4A05-9A46-248A7C54013C}"/>
    <cellStyle name="Berechnung 2 2 4 3" xfId="626" xr:uid="{179C4EEA-70C8-4064-ACE2-EA82FD1367E1}"/>
    <cellStyle name="Berechnung 2 2 4 3 2" xfId="739" xr:uid="{AC9B37D3-C358-4E09-AA5C-63157D78EDA0}"/>
    <cellStyle name="Berechnung 2 2 4 3 3" xfId="811" xr:uid="{9F7E9689-99EB-48DA-B98D-BE2A8A85347D}"/>
    <cellStyle name="Berechnung 2 2 4 4" xfId="666" xr:uid="{D75358FA-1785-4728-85A6-247C131606E1}"/>
    <cellStyle name="Berechnung 2 2 5" xfId="580" xr:uid="{D80BCA30-CE4F-4EF2-9B55-7B187A9C991B}"/>
    <cellStyle name="Berechnung 2 2 5 2" xfId="694" xr:uid="{AEBD91BC-7349-48C4-9ED7-BD7B98E0DCC8}"/>
    <cellStyle name="Berechnung 2 2 5 3" xfId="767" xr:uid="{373C92EF-CA80-4453-A745-DAEBB9CEF0BB}"/>
    <cellStyle name="Berechnung 2 2 6" xfId="612" xr:uid="{87A55F66-0AD7-4E48-8134-B1E7BB716BD1}"/>
    <cellStyle name="Berechnung 2 2 6 2" xfId="725" xr:uid="{E3617845-A046-462E-94E0-2405CB349268}"/>
    <cellStyle name="Berechnung 2 2 6 3" xfId="797" xr:uid="{3FEADA7A-0EFC-4F0E-BC7F-EF9F2D6CA0C6}"/>
    <cellStyle name="Berechnung 2 2 7" xfId="650" xr:uid="{086880B6-2BA2-495A-8506-E4E3745DDD51}"/>
    <cellStyle name="Berechnung 2 3" xfId="549" xr:uid="{00000000-0005-0000-0000-000036000000}"/>
    <cellStyle name="Berechnung 2 3 2" xfId="594" xr:uid="{E0EB8809-E316-4BD9-A9A2-F2FA0FCFF942}"/>
    <cellStyle name="Berechnung 2 3 2 2" xfId="707" xr:uid="{D41A6464-D0D1-4BA3-82A9-220C0F4B507F}"/>
    <cellStyle name="Berechnung 2 3 2 3" xfId="779" xr:uid="{77B7B425-6050-4CF1-8FDB-F682509FCD33}"/>
    <cellStyle name="Berechnung 2 3 3" xfId="624" xr:uid="{248F40EB-A5C5-4B82-87E9-77387A24872D}"/>
    <cellStyle name="Berechnung 2 3 3 2" xfId="737" xr:uid="{6054F339-2530-47BC-9D53-6303D11C3605}"/>
    <cellStyle name="Berechnung 2 3 3 3" xfId="809" xr:uid="{61065C79-5709-4580-A897-E6BFC15D34A8}"/>
    <cellStyle name="Berechnung 2 3 4" xfId="664" xr:uid="{3E3F64B7-A996-4AF8-AB68-408E504693C1}"/>
    <cellStyle name="Berechnung 2 4" xfId="573" xr:uid="{F7118CBF-F961-4F59-90B6-F6EBC93DBE50}"/>
    <cellStyle name="Berechnung 2 4 2" xfId="688" xr:uid="{5AA2A571-198E-43F5-8242-A6F05F3A8502}"/>
    <cellStyle name="Berechnung 2 4 3" xfId="761" xr:uid="{B4C50611-D623-45F3-9300-4394C9C724EE}"/>
    <cellStyle name="Berechnung 2 5" xfId="572" xr:uid="{1D3004BF-8717-4BCC-8F04-F6C1FE1EDF1F}"/>
    <cellStyle name="Berechnung 2 5 2" xfId="687" xr:uid="{4913BE98-4914-4D5D-81D1-B9BF45EE8EDD}"/>
    <cellStyle name="Berechnung 2 5 3" xfId="760" xr:uid="{F3B4A5DE-D25A-47B6-AD99-D4E5227E3CEA}"/>
    <cellStyle name="Berechnung 2 6" xfId="644" xr:uid="{5C91988C-F031-4C86-A07B-2D537FEE5679}"/>
    <cellStyle name="Besuchter Hyperlink" xfId="180" builtinId="9" hidden="1"/>
    <cellStyle name="Besuchter Hyperlink" xfId="30" builtinId="9" hidden="1"/>
    <cellStyle name="Besuchter Hyperlink" xfId="376" builtinId="9" hidden="1"/>
    <cellStyle name="Besuchter Hyperlink" xfId="298" builtinId="9" hidden="1"/>
    <cellStyle name="Besuchter Hyperlink" xfId="200" builtinId="9" hidden="1"/>
    <cellStyle name="Besuchter Hyperlink" xfId="10" builtinId="9" hidden="1"/>
    <cellStyle name="Besuchter Hyperlink" xfId="386" builtinId="9" hidden="1"/>
    <cellStyle name="Besuchter Hyperlink" xfId="64" builtinId="9" hidden="1"/>
    <cellStyle name="Besuchter Hyperlink" xfId="40" builtinId="9" hidden="1"/>
    <cellStyle name="Besuchter Hyperlink" xfId="304" builtinId="9" hidden="1"/>
    <cellStyle name="Besuchter Hyperlink" xfId="284" builtinId="9" hidden="1"/>
    <cellStyle name="Besuchter Hyperlink" xfId="4" builtinId="9" hidden="1"/>
    <cellStyle name="Besuchter Hyperlink" xfId="170" builtinId="9" hidden="1"/>
    <cellStyle name="Besuchter Hyperlink" xfId="214" builtinId="9" hidden="1"/>
    <cellStyle name="Besuchter Hyperlink" xfId="408" builtinId="9" hidden="1"/>
    <cellStyle name="Besuchter Hyperlink" xfId="394" builtinId="9" hidden="1"/>
    <cellStyle name="Besuchter Hyperlink" xfId="184" builtinId="9" hidden="1"/>
    <cellStyle name="Besuchter Hyperlink" xfId="382" builtinId="9" hidden="1"/>
    <cellStyle name="Besuchter Hyperlink" xfId="202" builtinId="9" hidden="1"/>
    <cellStyle name="Besuchter Hyperlink" xfId="82" builtinId="9" hidden="1"/>
    <cellStyle name="Besuchter Hyperlink" xfId="270" builtinId="9" hidden="1"/>
    <cellStyle name="Besuchter Hyperlink" xfId="198" builtinId="9" hidden="1"/>
    <cellStyle name="Besuchter Hyperlink" xfId="152" builtinId="9" hidden="1"/>
    <cellStyle name="Besuchter Hyperlink" xfId="314" builtinId="9" hidden="1"/>
    <cellStyle name="Besuchter Hyperlink" xfId="150" builtinId="9" hidden="1"/>
    <cellStyle name="Besuchter Hyperlink" xfId="244" builtinId="9" hidden="1"/>
    <cellStyle name="Besuchter Hyperlink" xfId="242" builtinId="9" hidden="1"/>
    <cellStyle name="Besuchter Hyperlink" xfId="460" builtinId="9" hidden="1"/>
    <cellStyle name="Besuchter Hyperlink" xfId="212" builtinId="9" hidden="1"/>
    <cellStyle name="Besuchter Hyperlink" xfId="74" builtinId="9" hidden="1"/>
    <cellStyle name="Besuchter Hyperlink" xfId="350" builtinId="9" hidden="1"/>
    <cellStyle name="Besuchter Hyperlink" xfId="346" builtinId="9" hidden="1"/>
    <cellStyle name="Besuchter Hyperlink" xfId="362" builtinId="9" hidden="1"/>
    <cellStyle name="Besuchter Hyperlink" xfId="76" builtinId="9" hidden="1"/>
    <cellStyle name="Besuchter Hyperlink" xfId="2" builtinId="9" hidden="1"/>
    <cellStyle name="Besuchter Hyperlink" xfId="240" builtinId="9" hidden="1"/>
    <cellStyle name="Besuchter Hyperlink" xfId="42" builtinId="9" hidden="1"/>
    <cellStyle name="Besuchter Hyperlink" xfId="124" builtinId="9" hidden="1"/>
    <cellStyle name="Besuchter Hyperlink" xfId="378" builtinId="9" hidden="1"/>
    <cellStyle name="Besuchter Hyperlink" xfId="172" builtinId="9" hidden="1"/>
    <cellStyle name="Besuchter Hyperlink" xfId="218" builtinId="9" hidden="1"/>
    <cellStyle name="Besuchter Hyperlink" xfId="156" builtinId="9" hidden="1"/>
    <cellStyle name="Besuchter Hyperlink" xfId="334" builtinId="9" hidden="1"/>
    <cellStyle name="Besuchter Hyperlink" xfId="34" builtinId="9" hidden="1"/>
    <cellStyle name="Besuchter Hyperlink" xfId="66" builtinId="9" hidden="1"/>
    <cellStyle name="Besuchter Hyperlink" xfId="294" builtinId="9" hidden="1"/>
    <cellStyle name="Besuchter Hyperlink" xfId="204" builtinId="9" hidden="1"/>
    <cellStyle name="Besuchter Hyperlink" xfId="100" builtinId="9" hidden="1"/>
    <cellStyle name="Besuchter Hyperlink" xfId="126" builtinId="9" hidden="1"/>
    <cellStyle name="Besuchter Hyperlink" xfId="290" builtinId="9" hidden="1"/>
    <cellStyle name="Besuchter Hyperlink" xfId="228" builtinId="9" hidden="1"/>
    <cellStyle name="Besuchter Hyperlink" xfId="438" builtinId="9" hidden="1"/>
    <cellStyle name="Besuchter Hyperlink" xfId="288" builtinId="9" hidden="1"/>
    <cellStyle name="Besuchter Hyperlink" xfId="164" builtinId="9" hidden="1"/>
    <cellStyle name="Besuchter Hyperlink" xfId="300" builtinId="9" hidden="1"/>
    <cellStyle name="Besuchter Hyperlink" xfId="368" builtinId="9" hidden="1"/>
    <cellStyle name="Besuchter Hyperlink" xfId="258" builtinId="9" hidden="1"/>
    <cellStyle name="Besuchter Hyperlink" xfId="18" builtinId="9" hidden="1"/>
    <cellStyle name="Besuchter Hyperlink" xfId="262" builtinId="9" hidden="1"/>
    <cellStyle name="Besuchter Hyperlink" xfId="86" builtinId="9" hidden="1"/>
    <cellStyle name="Besuchter Hyperlink" xfId="292" builtinId="9" hidden="1"/>
    <cellStyle name="Besuchter Hyperlink" xfId="236" builtinId="9" hidden="1"/>
    <cellStyle name="Besuchter Hyperlink" xfId="136" builtinId="9" hidden="1"/>
    <cellStyle name="Besuchter Hyperlink" xfId="208" builtinId="9" hidden="1"/>
    <cellStyle name="Besuchter Hyperlink" xfId="112" builtinId="9" hidden="1"/>
    <cellStyle name="Besuchter Hyperlink" xfId="106" builtinId="9" hidden="1"/>
    <cellStyle name="Besuchter Hyperlink" xfId="398" builtinId="9" hidden="1"/>
    <cellStyle name="Besuchter Hyperlink" xfId="462" builtinId="9" hidden="1"/>
    <cellStyle name="Besuchter Hyperlink" xfId="388" builtinId="9" hidden="1"/>
    <cellStyle name="Besuchter Hyperlink" xfId="286" builtinId="9" hidden="1"/>
    <cellStyle name="Besuchter Hyperlink" xfId="222" builtinId="9" hidden="1"/>
    <cellStyle name="Besuchter Hyperlink" xfId="282" builtinId="9" hidden="1"/>
    <cellStyle name="Besuchter Hyperlink" xfId="94" builtinId="9" hidden="1"/>
    <cellStyle name="Besuchter Hyperlink" xfId="400" builtinId="9" hidden="1"/>
    <cellStyle name="Besuchter Hyperlink" xfId="38" builtinId="9" hidden="1"/>
    <cellStyle name="Besuchter Hyperlink" xfId="264" builtinId="9" hidden="1"/>
    <cellStyle name="Besuchter Hyperlink" xfId="224" builtinId="9" hidden="1"/>
    <cellStyle name="Besuchter Hyperlink" xfId="232" builtinId="9" hidden="1"/>
    <cellStyle name="Besuchter Hyperlink" xfId="60" builtinId="9" hidden="1"/>
    <cellStyle name="Besuchter Hyperlink" xfId="268" builtinId="9" hidden="1"/>
    <cellStyle name="Besuchter Hyperlink" xfId="348" builtinId="9" hidden="1"/>
    <cellStyle name="Besuchter Hyperlink" xfId="154" builtinId="9" hidden="1"/>
    <cellStyle name="Besuchter Hyperlink" xfId="24" builtinId="9" hidden="1"/>
    <cellStyle name="Besuchter Hyperlink" xfId="422" builtinId="9" hidden="1"/>
    <cellStyle name="Besuchter Hyperlink" xfId="450" builtinId="9" hidden="1"/>
    <cellStyle name="Besuchter Hyperlink" xfId="20" builtinId="9" hidden="1"/>
    <cellStyle name="Besuchter Hyperlink" xfId="16" builtinId="9" hidden="1"/>
    <cellStyle name="Besuchter Hyperlink" xfId="424" builtinId="9" hidden="1"/>
    <cellStyle name="Besuchter Hyperlink" xfId="44" builtinId="9" hidden="1"/>
    <cellStyle name="Besuchter Hyperlink" xfId="92" builtinId="9" hidden="1"/>
    <cellStyle name="Besuchter Hyperlink" xfId="318" builtinId="9" hidden="1"/>
    <cellStyle name="Besuchter Hyperlink" xfId="448" builtinId="9" hidden="1"/>
    <cellStyle name="Besuchter Hyperlink" xfId="340" builtinId="9" hidden="1"/>
    <cellStyle name="Besuchter Hyperlink" xfId="96" builtinId="9" hidden="1"/>
    <cellStyle name="Besuchter Hyperlink" xfId="216" builtinId="9" hidden="1"/>
    <cellStyle name="Besuchter Hyperlink" xfId="132" builtinId="9" hidden="1"/>
    <cellStyle name="Besuchter Hyperlink" xfId="192" builtinId="9" hidden="1"/>
    <cellStyle name="Besuchter Hyperlink" xfId="88" builtinId="9" hidden="1"/>
    <cellStyle name="Besuchter Hyperlink" xfId="36" builtinId="9" hidden="1"/>
    <cellStyle name="Besuchter Hyperlink" xfId="358" builtinId="9" hidden="1"/>
    <cellStyle name="Besuchter Hyperlink" xfId="120" builtinId="9" hidden="1"/>
    <cellStyle name="Besuchter Hyperlink" xfId="220" builtinId="9" hidden="1"/>
    <cellStyle name="Besuchter Hyperlink" xfId="22" builtinId="9" hidden="1"/>
    <cellStyle name="Besuchter Hyperlink" xfId="80" builtinId="9" hidden="1"/>
    <cellStyle name="Besuchter Hyperlink" xfId="144" builtinId="9" hidden="1"/>
    <cellStyle name="Besuchter Hyperlink" xfId="226" builtinId="9" hidden="1"/>
    <cellStyle name="Besuchter Hyperlink" xfId="194" builtinId="9" hidden="1"/>
    <cellStyle name="Besuchter Hyperlink" xfId="342" builtinId="9" hidden="1"/>
    <cellStyle name="Besuchter Hyperlink" xfId="52" builtinId="9" hidden="1"/>
    <cellStyle name="Besuchter Hyperlink" xfId="62" builtinId="9" hidden="1"/>
    <cellStyle name="Besuchter Hyperlink" xfId="130" builtinId="9" hidden="1"/>
    <cellStyle name="Besuchter Hyperlink" xfId="140" builtinId="9" hidden="1"/>
    <cellStyle name="Besuchter Hyperlink" xfId="102" builtinId="9" hidden="1"/>
    <cellStyle name="Besuchter Hyperlink" xfId="196" builtinId="9" hidden="1"/>
    <cellStyle name="Besuchter Hyperlink" xfId="272" builtinId="9" hidden="1"/>
    <cellStyle name="Besuchter Hyperlink" xfId="168" builtinId="9" hidden="1"/>
    <cellStyle name="Besuchter Hyperlink" xfId="108" builtinId="9" hidden="1"/>
    <cellStyle name="Besuchter Hyperlink" xfId="50" builtinId="9" hidden="1"/>
    <cellStyle name="Besuchter Hyperlink" xfId="254" builtinId="9" hidden="1"/>
    <cellStyle name="Besuchter Hyperlink" xfId="280" builtinId="9" hidden="1"/>
    <cellStyle name="Besuchter Hyperlink" xfId="452" builtinId="9" hidden="1"/>
    <cellStyle name="Besuchter Hyperlink" xfId="322" builtinId="9" hidden="1"/>
    <cellStyle name="Besuchter Hyperlink" xfId="430" builtinId="9" hidden="1"/>
    <cellStyle name="Besuchter Hyperlink" xfId="426" builtinId="9" hidden="1"/>
    <cellStyle name="Besuchter Hyperlink" xfId="416" builtinId="9" hidden="1"/>
    <cellStyle name="Besuchter Hyperlink" xfId="122" builtinId="9" hidden="1"/>
    <cellStyle name="Besuchter Hyperlink" xfId="406" builtinId="9" hidden="1"/>
    <cellStyle name="Besuchter Hyperlink" xfId="158" builtinId="9" hidden="1"/>
    <cellStyle name="Besuchter Hyperlink" xfId="178" builtinId="9" hidden="1"/>
    <cellStyle name="Besuchter Hyperlink" xfId="114" builtinId="9" hidden="1"/>
    <cellStyle name="Besuchter Hyperlink" xfId="90" builtinId="9" hidden="1"/>
    <cellStyle name="Besuchter Hyperlink" xfId="210" builtinId="9" hidden="1"/>
    <cellStyle name="Besuchter Hyperlink" xfId="234" builtinId="9" hidden="1"/>
    <cellStyle name="Besuchter Hyperlink" xfId="458" builtinId="9" hidden="1"/>
    <cellStyle name="Besuchter Hyperlink" xfId="98" builtinId="9" hidden="1"/>
    <cellStyle name="Besuchter Hyperlink" xfId="148" builtinId="9" hidden="1"/>
    <cellStyle name="Besuchter Hyperlink" xfId="118" builtinId="9" hidden="1"/>
    <cellStyle name="Besuchter Hyperlink" xfId="48" builtinId="9" hidden="1"/>
    <cellStyle name="Besuchter Hyperlink" xfId="134" builtinId="9" hidden="1"/>
    <cellStyle name="Besuchter Hyperlink" xfId="252" builtinId="9" hidden="1"/>
    <cellStyle name="Besuchter Hyperlink" xfId="380" builtinId="9" hidden="1"/>
    <cellStyle name="Besuchter Hyperlink" xfId="146" builtinId="9" hidden="1"/>
    <cellStyle name="Besuchter Hyperlink" xfId="246" builtinId="9" hidden="1"/>
    <cellStyle name="Besuchter Hyperlink" xfId="456" builtinId="9" hidden="1"/>
    <cellStyle name="Besuchter Hyperlink" xfId="338" builtinId="9" hidden="1"/>
    <cellStyle name="Besuchter Hyperlink" xfId="188" builtinId="9" hidden="1"/>
    <cellStyle name="Besuchter Hyperlink" xfId="116" builtinId="9" hidden="1"/>
    <cellStyle name="Besuchter Hyperlink" xfId="256" builtinId="9" hidden="1"/>
    <cellStyle name="Besuchter Hyperlink" xfId="230" builtinId="9" hidden="1"/>
    <cellStyle name="Besuchter Hyperlink" xfId="54" builtinId="9" hidden="1"/>
    <cellStyle name="Besuchter Hyperlink" xfId="402" builtinId="9" hidden="1"/>
    <cellStyle name="Besuchter Hyperlink" xfId="46" builtinId="9" hidden="1"/>
    <cellStyle name="Besuchter Hyperlink" xfId="110" builtinId="9" hidden="1"/>
    <cellStyle name="Besuchter Hyperlink" xfId="248" builtinId="9" hidden="1"/>
    <cellStyle name="Besuchter Hyperlink" xfId="142" builtinId="9" hidden="1"/>
    <cellStyle name="Besuchter Hyperlink" xfId="332" builtinId="9" hidden="1"/>
    <cellStyle name="Besuchter Hyperlink" xfId="58" builtinId="9" hidden="1"/>
    <cellStyle name="Besuchter Hyperlink" xfId="302" builtinId="9" hidden="1"/>
    <cellStyle name="Besuchter Hyperlink" xfId="360" builtinId="9" hidden="1"/>
    <cellStyle name="Besuchter Hyperlink" xfId="8" builtinId="9" hidden="1"/>
    <cellStyle name="Besuchter Hyperlink" xfId="356" builtinId="9" hidden="1"/>
    <cellStyle name="Besuchter Hyperlink" xfId="68" builtinId="9" hidden="1"/>
    <cellStyle name="Besuchter Hyperlink" xfId="78" builtinId="9" hidden="1"/>
    <cellStyle name="Besuchter Hyperlink" xfId="330" builtinId="9" hidden="1"/>
    <cellStyle name="Besuchter Hyperlink" xfId="160" builtinId="9" hidden="1"/>
    <cellStyle name="Besuchter Hyperlink" xfId="374" builtinId="9" hidden="1"/>
    <cellStyle name="Besuchter Hyperlink" xfId="12" builtinId="9" hidden="1"/>
    <cellStyle name="Besuchter Hyperlink" xfId="162" builtinId="9" hidden="1"/>
    <cellStyle name="Besuchter Hyperlink" xfId="174" builtinId="9" hidden="1"/>
    <cellStyle name="Besuchter Hyperlink" xfId="70" builtinId="9" hidden="1"/>
    <cellStyle name="Besuchter Hyperlink" xfId="296" builtinId="9" hidden="1"/>
    <cellStyle name="Besuchter Hyperlink" xfId="166" builtinId="9" hidden="1"/>
    <cellStyle name="Besuchter Hyperlink" xfId="84" builtinId="9" hidden="1"/>
    <cellStyle name="Besuchter Hyperlink" xfId="138" builtinId="9" hidden="1"/>
    <cellStyle name="Besuchter Hyperlink" xfId="390" builtinId="9" hidden="1"/>
    <cellStyle name="Besuchter Hyperlink" xfId="464" builtinId="9" hidden="1"/>
    <cellStyle name="Besuchter Hyperlink" xfId="278" builtinId="9" hidden="1"/>
    <cellStyle name="Besuchter Hyperlink" xfId="428" builtinId="9" hidden="1"/>
    <cellStyle name="Besuchter Hyperlink" xfId="404" builtinId="9" hidden="1"/>
    <cellStyle name="Besuchter Hyperlink" xfId="446" builtinId="9" hidden="1"/>
    <cellStyle name="Besuchter Hyperlink" xfId="352" builtinId="9" hidden="1"/>
    <cellStyle name="Besuchter Hyperlink" xfId="440" builtinId="9" hidden="1"/>
    <cellStyle name="Besuchter Hyperlink" xfId="366" builtinId="9" hidden="1"/>
    <cellStyle name="Besuchter Hyperlink" xfId="186" builtinId="9" hidden="1"/>
    <cellStyle name="Besuchter Hyperlink" xfId="320" builtinId="9" hidden="1"/>
    <cellStyle name="Besuchter Hyperlink" xfId="336" builtinId="9" hidden="1"/>
    <cellStyle name="Besuchter Hyperlink" xfId="412" builtinId="9" hidden="1"/>
    <cellStyle name="Besuchter Hyperlink" xfId="190" builtinId="9" hidden="1"/>
    <cellStyle name="Besuchter Hyperlink" xfId="306" builtinId="9" hidden="1"/>
    <cellStyle name="Besuchter Hyperlink" xfId="128" builtinId="9" hidden="1"/>
    <cellStyle name="Besuchter Hyperlink" xfId="274" builtinId="9" hidden="1"/>
    <cellStyle name="Besuchter Hyperlink" xfId="28" builtinId="9" hidden="1"/>
    <cellStyle name="Besuchter Hyperlink" xfId="364" builtinId="9" hidden="1"/>
    <cellStyle name="Besuchter Hyperlink" xfId="396" builtinId="9" hidden="1"/>
    <cellStyle name="Besuchter Hyperlink" xfId="182" builtinId="9" hidden="1"/>
    <cellStyle name="Besuchter Hyperlink" xfId="444" builtinId="9" hidden="1"/>
    <cellStyle name="Besuchter Hyperlink" xfId="324" builtinId="9" hidden="1"/>
    <cellStyle name="Besuchter Hyperlink" xfId="454" builtinId="9" hidden="1"/>
    <cellStyle name="Besuchter Hyperlink" xfId="436" builtinId="9" hidden="1"/>
    <cellStyle name="Besuchter Hyperlink" xfId="250" builtinId="9" hidden="1"/>
    <cellStyle name="Besuchter Hyperlink" xfId="420" builtinId="9" hidden="1"/>
    <cellStyle name="Besuchter Hyperlink" xfId="418" builtinId="9" hidden="1"/>
    <cellStyle name="Besuchter Hyperlink" xfId="326" builtinId="9" hidden="1"/>
    <cellStyle name="Besuchter Hyperlink" xfId="328" builtinId="9" hidden="1"/>
    <cellStyle name="Besuchter Hyperlink" xfId="316" builtinId="9" hidden="1"/>
    <cellStyle name="Besuchter Hyperlink" xfId="410" builtinId="9" hidden="1"/>
    <cellStyle name="Besuchter Hyperlink" xfId="442" builtinId="9" hidden="1"/>
    <cellStyle name="Besuchter Hyperlink" xfId="266" builtinId="9" hidden="1"/>
    <cellStyle name="Besuchter Hyperlink" xfId="238" builtinId="9" hidden="1"/>
    <cellStyle name="Besuchter Hyperlink" xfId="308" builtinId="9" hidden="1"/>
    <cellStyle name="Besuchter Hyperlink" xfId="370" builtinId="9" hidden="1"/>
    <cellStyle name="Besuchter Hyperlink" xfId="354" builtinId="9" hidden="1"/>
    <cellStyle name="Besuchter Hyperlink" xfId="312" builtinId="9" hidden="1"/>
    <cellStyle name="Besuchter Hyperlink" xfId="26" builtinId="9" hidden="1"/>
    <cellStyle name="Besuchter Hyperlink" xfId="414" builtinId="9" hidden="1"/>
    <cellStyle name="Besuchter Hyperlink" xfId="310" builtinId="9" hidden="1"/>
    <cellStyle name="Besuchter Hyperlink" xfId="260" builtinId="9" hidden="1"/>
    <cellStyle name="Besuchter Hyperlink" xfId="372" builtinId="9" hidden="1"/>
    <cellStyle name="Besuchter Hyperlink" xfId="6" builtinId="9" hidden="1"/>
    <cellStyle name="Besuchter Hyperlink" xfId="344" builtinId="9" hidden="1"/>
    <cellStyle name="Besuchter Hyperlink" xfId="392" builtinId="9" hidden="1"/>
    <cellStyle name="Besuchter Hyperlink" xfId="56" builtinId="9" hidden="1"/>
    <cellStyle name="Besuchter Hyperlink" xfId="206" builtinId="9" hidden="1"/>
    <cellStyle name="Besuchter Hyperlink" xfId="432" builtinId="9" hidden="1"/>
    <cellStyle name="Besuchter Hyperlink" xfId="276" builtinId="9" hidden="1"/>
    <cellStyle name="Besuchter Hyperlink" xfId="14" builtinId="9" hidden="1"/>
    <cellStyle name="Besuchter Hyperlink" xfId="32" builtinId="9" hidden="1"/>
    <cellStyle name="Besuchter Hyperlink" xfId="176" builtinId="9" hidden="1"/>
    <cellStyle name="Besuchter Hyperlink" xfId="384" builtinId="9" hidden="1"/>
    <cellStyle name="Besuchter Hyperlink" xfId="434" builtinId="9" hidden="1"/>
    <cellStyle name="Besuchter Hyperlink" xfId="72" builtinId="9" hidden="1"/>
    <cellStyle name="Besuchter Hyperlink" xfId="104" builtinId="9" hidden="1"/>
    <cellStyle name="Check Cell" xfId="528" xr:uid="{00000000-0005-0000-0000-00001F010000}"/>
    <cellStyle name="Eingabe 2" xfId="513" xr:uid="{00000000-0005-0000-0000-000020010000}"/>
    <cellStyle name="Eingabe 2 2" xfId="534" xr:uid="{00000000-0005-0000-0000-000021010000}"/>
    <cellStyle name="Eingabe 2 2 2" xfId="557" xr:uid="{00000000-0005-0000-0000-000022010000}"/>
    <cellStyle name="Eingabe 2 2 2 2" xfId="602" xr:uid="{53E97835-4E37-4481-AFBF-94239D93D8F0}"/>
    <cellStyle name="Eingabe 2 2 2 2 2" xfId="715" xr:uid="{5A8AD7B2-AAC0-4342-BC4B-ECBE8ACDC80E}"/>
    <cellStyle name="Eingabe 2 2 2 2 3" xfId="787" xr:uid="{F92C1BF3-DFA7-42B6-854B-215031F676BF}"/>
    <cellStyle name="Eingabe 2 2 2 3" xfId="632" xr:uid="{2CEA998A-FAFD-4141-8891-C09802CD256C}"/>
    <cellStyle name="Eingabe 2 2 2 3 2" xfId="745" xr:uid="{877EC698-5F55-4029-8FDB-B95CF0571FFF}"/>
    <cellStyle name="Eingabe 2 2 2 3 3" xfId="817" xr:uid="{FF74311F-6A7F-4522-B7F1-C4BE1594409E}"/>
    <cellStyle name="Eingabe 2 2 2 4" xfId="672" xr:uid="{6F501162-8110-4E82-B29E-338DC5F8821E}"/>
    <cellStyle name="Eingabe 2 2 3" xfId="544" xr:uid="{00000000-0005-0000-0000-000023010000}"/>
    <cellStyle name="Eingabe 2 2 3 2" xfId="589" xr:uid="{FCC7E509-CC38-4363-AD37-27A5BB9D2F34}"/>
    <cellStyle name="Eingabe 2 2 3 2 2" xfId="702" xr:uid="{6B0AE6D1-20CB-4739-AD19-E0542F4CBE6F}"/>
    <cellStyle name="Eingabe 2 2 3 2 3" xfId="774" xr:uid="{6C519F36-FE0A-4E63-AF20-1F602B8B6B65}"/>
    <cellStyle name="Eingabe 2 2 3 3" xfId="619" xr:uid="{3D69C7DE-E6CC-4359-8122-51889BADACB4}"/>
    <cellStyle name="Eingabe 2 2 3 3 2" xfId="732" xr:uid="{B6FD004E-693E-4D18-8FAA-74F5D1057DB3}"/>
    <cellStyle name="Eingabe 2 2 3 3 3" xfId="804" xr:uid="{4BBCA27E-AEFB-47AE-A141-353F0807368F}"/>
    <cellStyle name="Eingabe 2 2 3 4" xfId="659" xr:uid="{AA652701-B73C-4CD3-B338-9D5CE4545F26}"/>
    <cellStyle name="Eingabe 2 2 4" xfId="552" xr:uid="{00000000-0005-0000-0000-000024010000}"/>
    <cellStyle name="Eingabe 2 2 4 2" xfId="597" xr:uid="{28F34710-2A9A-4655-B8A1-FD990E5D3696}"/>
    <cellStyle name="Eingabe 2 2 4 2 2" xfId="710" xr:uid="{98C858C0-EBDD-42FC-8174-0C6985EA1A00}"/>
    <cellStyle name="Eingabe 2 2 4 2 3" xfId="782" xr:uid="{19750EA6-D293-4F94-90B9-E6EF72BF9D80}"/>
    <cellStyle name="Eingabe 2 2 4 3" xfId="627" xr:uid="{E636E599-E980-4252-AC04-F2C39C44E76C}"/>
    <cellStyle name="Eingabe 2 2 4 3 2" xfId="740" xr:uid="{F2F28FD6-178D-4B6D-BE9F-1638981FF45C}"/>
    <cellStyle name="Eingabe 2 2 4 3 3" xfId="812" xr:uid="{9E6B0746-213F-4DA9-9E79-58092C0D4100}"/>
    <cellStyle name="Eingabe 2 2 4 4" xfId="667" xr:uid="{714FE1DF-6D21-4297-8FED-7FE01C2AE163}"/>
    <cellStyle name="Eingabe 2 2 5" xfId="582" xr:uid="{59E5FC1F-0B00-44A5-B606-E817DE2D85A0}"/>
    <cellStyle name="Eingabe 2 2 5 2" xfId="696" xr:uid="{F89A83A9-2E8C-4582-8D9D-CB31DD952934}"/>
    <cellStyle name="Eingabe 2 2 5 3" xfId="769" xr:uid="{6F135F86-F9AB-4B63-BCFA-99B40BE35256}"/>
    <cellStyle name="Eingabe 2 2 6" xfId="614" xr:uid="{81396A4D-6A40-46E4-9D60-3863BDD1D9F1}"/>
    <cellStyle name="Eingabe 2 2 6 2" xfId="727" xr:uid="{DB286E70-516B-43A7-91C9-9EDACF780416}"/>
    <cellStyle name="Eingabe 2 2 6 3" xfId="799" xr:uid="{45A88707-66F0-4952-9264-AFCCD4E05408}"/>
    <cellStyle name="Eingabe 2 2 7" xfId="652" xr:uid="{FEEB8293-1044-435D-8C63-368E67324499}"/>
    <cellStyle name="Eingabe 2 3" xfId="547" xr:uid="{00000000-0005-0000-0000-000025010000}"/>
    <cellStyle name="Eingabe 2 3 2" xfId="592" xr:uid="{F99FEC29-2294-452F-A176-4DE9B2EA3CEF}"/>
    <cellStyle name="Eingabe 2 3 2 2" xfId="705" xr:uid="{DD57FF32-EC2C-4276-A1CE-BE6D843F5CC6}"/>
    <cellStyle name="Eingabe 2 3 2 3" xfId="777" xr:uid="{490D3E7E-8515-421B-BF8D-152F18474C21}"/>
    <cellStyle name="Eingabe 2 3 3" xfId="622" xr:uid="{EDD9285D-DC0A-4B36-AB16-4FB052A04D2C}"/>
    <cellStyle name="Eingabe 2 3 3 2" xfId="735" xr:uid="{596B04E5-A3C7-453E-B794-444EE9574644}"/>
    <cellStyle name="Eingabe 2 3 3 3" xfId="807" xr:uid="{0BCCBF7F-C237-4EF9-A161-878EBBD14F9E}"/>
    <cellStyle name="Eingabe 2 3 4" xfId="662" xr:uid="{DDBC1BCE-5C8F-4FAA-9849-24C509230659}"/>
    <cellStyle name="Eingabe 2 4" xfId="575" xr:uid="{6B0061D9-A190-41CC-B9B8-940B18AD9F46}"/>
    <cellStyle name="Eingabe 2 4 2" xfId="690" xr:uid="{F12C06C2-9410-45EF-98F4-25D5F1EA149F}"/>
    <cellStyle name="Eingabe 2 4 3" xfId="763" xr:uid="{0187101C-58B0-4356-A376-8AE217AECD88}"/>
    <cellStyle name="Eingabe 2 5" xfId="570" xr:uid="{4F77302C-86EF-4FAC-8FD5-DB81141A94D4}"/>
    <cellStyle name="Eingabe 2 5 2" xfId="685" xr:uid="{F826E14C-ABC9-4CD8-9457-81D7203259B0}"/>
    <cellStyle name="Eingabe 2 5 3" xfId="758" xr:uid="{24A64A18-EBC6-4341-8BF4-7ADA62934539}"/>
    <cellStyle name="Eingabe 2 6" xfId="646" xr:uid="{0B3D006D-60F2-4FE2-9A7E-F8A27F8E6739}"/>
    <cellStyle name="Ergebnis 1" xfId="509" xr:uid="{00000000-0005-0000-0000-000026010000}"/>
    <cellStyle name="Ergebnis 1 2" xfId="533" xr:uid="{00000000-0005-0000-0000-000027010000}"/>
    <cellStyle name="Ergebnis 1 2 2" xfId="556" xr:uid="{00000000-0005-0000-0000-000028010000}"/>
    <cellStyle name="Ergebnis 1 2 2 2" xfId="601" xr:uid="{23A3EB80-AD87-4BA4-94BA-2D229B98CD40}"/>
    <cellStyle name="Ergebnis 1 2 2 2 2" xfId="714" xr:uid="{BDDF7667-F322-4E1C-8B9E-CDFF7DEC9CCF}"/>
    <cellStyle name="Ergebnis 1 2 2 2 3" xfId="786" xr:uid="{CB517681-78A7-4DC5-BAEE-4C40B9ED1582}"/>
    <cellStyle name="Ergebnis 1 2 2 3" xfId="631" xr:uid="{F5FA9935-24FE-4732-92DB-357B05523F12}"/>
    <cellStyle name="Ergebnis 1 2 2 3 2" xfId="744" xr:uid="{685CF638-3233-491F-A96F-22141693E101}"/>
    <cellStyle name="Ergebnis 1 2 2 3 3" xfId="816" xr:uid="{5C6D3C2B-C981-44D7-9CC2-48F4353F980A}"/>
    <cellStyle name="Ergebnis 1 2 2 4" xfId="671" xr:uid="{7739AE82-A599-43B5-BAB4-FE6499064FD3}"/>
    <cellStyle name="Ergebnis 1 2 3" xfId="545" xr:uid="{00000000-0005-0000-0000-000029010000}"/>
    <cellStyle name="Ergebnis 1 2 3 2" xfId="590" xr:uid="{5281EEB5-8F55-4A1A-8C1C-D92558714974}"/>
    <cellStyle name="Ergebnis 1 2 3 2 2" xfId="703" xr:uid="{32E7E29C-A77F-486B-A258-DCE569758005}"/>
    <cellStyle name="Ergebnis 1 2 3 2 3" xfId="775" xr:uid="{0F489280-D9BB-4AB0-A511-38CD9AF6B965}"/>
    <cellStyle name="Ergebnis 1 2 3 3" xfId="620" xr:uid="{D888EDDA-A0D3-420D-9619-A481AFB397A3}"/>
    <cellStyle name="Ergebnis 1 2 3 3 2" xfId="733" xr:uid="{A994927B-4237-4B1C-A44C-5D1BCF291139}"/>
    <cellStyle name="Ergebnis 1 2 3 3 3" xfId="805" xr:uid="{8B17904A-8961-4DC1-8F1F-FF51E958920D}"/>
    <cellStyle name="Ergebnis 1 2 3 4" xfId="660" xr:uid="{4AEB6E00-F675-45FC-ACAE-89E9E9A0FEA5}"/>
    <cellStyle name="Ergebnis 1 2 4" xfId="554" xr:uid="{00000000-0005-0000-0000-00002A010000}"/>
    <cellStyle name="Ergebnis 1 2 4 2" xfId="599" xr:uid="{31A88E9C-B9F0-441E-A761-467AD152DBC7}"/>
    <cellStyle name="Ergebnis 1 2 4 2 2" xfId="712" xr:uid="{78903F7C-6658-4F51-AF1C-EC2CBC7213BC}"/>
    <cellStyle name="Ergebnis 1 2 4 2 3" xfId="784" xr:uid="{36245A83-F49B-4F1C-A1A0-062C0F48C2C1}"/>
    <cellStyle name="Ergebnis 1 2 4 3" xfId="629" xr:uid="{5DA8EEB9-FB79-421C-BDD2-37C1ADFC61B1}"/>
    <cellStyle name="Ergebnis 1 2 4 3 2" xfId="742" xr:uid="{903D853E-DF36-42A4-9433-012CC7F793A1}"/>
    <cellStyle name="Ergebnis 1 2 4 3 3" xfId="814" xr:uid="{9344F1E0-3949-4B21-925F-5BF1E2864926}"/>
    <cellStyle name="Ergebnis 1 2 4 4" xfId="669" xr:uid="{A47AE9B1-A7DE-4A4F-87AD-B1DC0AEF20CF}"/>
    <cellStyle name="Ergebnis 1 2 5" xfId="581" xr:uid="{6FA7861C-C573-4CAC-A49F-FAC25FA3C7F1}"/>
    <cellStyle name="Ergebnis 1 2 5 2" xfId="695" xr:uid="{0E291468-D12F-4829-835D-6B1DD0A592AE}"/>
    <cellStyle name="Ergebnis 1 2 5 3" xfId="768" xr:uid="{6970068D-CAAF-408C-838B-62E5E50EB388}"/>
    <cellStyle name="Ergebnis 1 2 6" xfId="613" xr:uid="{A2C67BF7-82AB-41DE-A87D-D42C1A1D3065}"/>
    <cellStyle name="Ergebnis 1 2 6 2" xfId="726" xr:uid="{477DC4B0-54D9-4F8F-BE3E-03B27E597D1B}"/>
    <cellStyle name="Ergebnis 1 2 6 3" xfId="798" xr:uid="{135B46D3-73C5-4886-AC04-B9E908A4D5A5}"/>
    <cellStyle name="Ergebnis 1 2 7" xfId="651" xr:uid="{C945A063-2140-4866-AEA9-28DB73F60000}"/>
    <cellStyle name="Ergebnis 1 3" xfId="550" xr:uid="{00000000-0005-0000-0000-00002B010000}"/>
    <cellStyle name="Ergebnis 1 3 2" xfId="595" xr:uid="{845EBB0E-7138-4736-A514-198BD261045E}"/>
    <cellStyle name="Ergebnis 1 3 2 2" xfId="708" xr:uid="{16642A7C-516E-4A63-87FF-6DA2B732DDBB}"/>
    <cellStyle name="Ergebnis 1 3 2 3" xfId="780" xr:uid="{30392DA7-D4EF-4615-AADA-6015519EEA76}"/>
    <cellStyle name="Ergebnis 1 3 3" xfId="625" xr:uid="{6BB10CEF-222A-4749-8340-399FA9AC85A9}"/>
    <cellStyle name="Ergebnis 1 3 3 2" xfId="738" xr:uid="{482CA4ED-7D3D-4833-BC09-8DCEF5A704F8}"/>
    <cellStyle name="Ergebnis 1 3 3 3" xfId="810" xr:uid="{6E0E2619-782D-4C18-85DF-14A085FC36E9}"/>
    <cellStyle name="Ergebnis 1 3 4" xfId="665" xr:uid="{B7ADF503-DBBB-4A92-A917-541811E06DBD}"/>
    <cellStyle name="Ergebnis 1 4" xfId="574" xr:uid="{F074E093-4AD1-4D8F-ADDA-4F0F171E22AF}"/>
    <cellStyle name="Ergebnis 1 4 2" xfId="689" xr:uid="{8EB34A58-DE69-4D6C-8A7B-F55DEA6DF43E}"/>
    <cellStyle name="Ergebnis 1 4 3" xfId="762" xr:uid="{4C9455C7-2FF8-46A8-B309-5F477BD47602}"/>
    <cellStyle name="Ergebnis 1 5" xfId="571" xr:uid="{1F9D74CC-A284-4244-8B7A-A079A37FC73D}"/>
    <cellStyle name="Ergebnis 1 5 2" xfId="686" xr:uid="{B471CE0C-9A07-4449-B0FA-F219BC2980CE}"/>
    <cellStyle name="Ergebnis 1 5 3" xfId="759" xr:uid="{2ABA632E-7577-42AF-9B1F-B96F0954206F}"/>
    <cellStyle name="Ergebnis 1 6" xfId="645" xr:uid="{FE115499-D4D3-4A9D-A962-747BA19C5C55}"/>
    <cellStyle name="Erklärender Text 2" xfId="510" xr:uid="{00000000-0005-0000-0000-00002C010000}"/>
    <cellStyle name="Good" xfId="511" xr:uid="{00000000-0005-0000-0000-00002D010000}"/>
    <cellStyle name="Heading 1" xfId="521" xr:uid="{00000000-0005-0000-0000-00002E010000}"/>
    <cellStyle name="Heading 2" xfId="522" xr:uid="{00000000-0005-0000-0000-00002F010000}"/>
    <cellStyle name="Heading 3" xfId="523" xr:uid="{00000000-0005-0000-0000-000030010000}"/>
    <cellStyle name="Heading 4" xfId="524" xr:uid="{00000000-0005-0000-0000-000031010000}"/>
    <cellStyle name="Hyperlink 2" xfId="512" xr:uid="{00000000-0005-0000-0000-000032010000}"/>
    <cellStyle name="Komma 2" xfId="538" xr:uid="{00000000-0005-0000-0000-000033010000}"/>
    <cellStyle name="Komma 2 2" xfId="542" xr:uid="{00000000-0005-0000-0000-000034010000}"/>
    <cellStyle name="Komma 2 2 2" xfId="587" xr:uid="{651A5F1C-E858-430E-8A9F-1325EDC1686F}"/>
    <cellStyle name="Komma 2 2 2 2" xfId="700" xr:uid="{CADDEBF2-3E66-411F-B0CF-88EE174B7FB7}"/>
    <cellStyle name="Komma 2 2 3" xfId="657" xr:uid="{21618CB3-C422-4C4D-8F0D-3AD724010DF5}"/>
    <cellStyle name="Komma 2 3" xfId="656" xr:uid="{F8864178-7E4C-4934-90F2-26530219D4C0}"/>
    <cellStyle name="Link" xfId="385" builtinId="8" hidden="1"/>
    <cellStyle name="Link" xfId="213" builtinId="8" hidden="1"/>
    <cellStyle name="Link" xfId="197" builtinId="8" hidden="1"/>
    <cellStyle name="Link" xfId="425" builtinId="8" hidden="1"/>
    <cellStyle name="Link" xfId="345" builtinId="8" hidden="1"/>
    <cellStyle name="Link" xfId="391" builtinId="8" hidden="1"/>
    <cellStyle name="Link" xfId="433" builtinId="8" hidden="1"/>
    <cellStyle name="Link" xfId="181" builtinId="8" hidden="1"/>
    <cellStyle name="Link" xfId="149" builtinId="8" hidden="1"/>
    <cellStyle name="Link" xfId="159" builtinId="8" hidden="1"/>
    <cellStyle name="Link" xfId="45" builtinId="8" hidden="1"/>
    <cellStyle name="Link" xfId="217" builtinId="8" hidden="1"/>
    <cellStyle name="Link" xfId="155" builtinId="8" hidden="1"/>
    <cellStyle name="Link" xfId="163" builtinId="8" hidden="1"/>
    <cellStyle name="Link" xfId="173" builtinId="8" hidden="1"/>
    <cellStyle name="Link" xfId="121" builtinId="8" hidden="1"/>
    <cellStyle name="Link" xfId="113" builtinId="8" hidden="1"/>
    <cellStyle name="Link" xfId="117" builtinId="8" hidden="1"/>
    <cellStyle name="Link" xfId="141" builtinId="8" hidden="1"/>
    <cellStyle name="Link" xfId="39" builtinId="8" hidden="1"/>
    <cellStyle name="Link" xfId="41" builtinId="8" hidden="1"/>
    <cellStyle name="Link" xfId="21" builtinId="8" hidden="1"/>
    <cellStyle name="Link" xfId="169" builtinId="8" hidden="1"/>
    <cellStyle name="Link" xfId="111" builtinId="8" hidden="1"/>
    <cellStyle name="Link" xfId="417" builtinId="8" hidden="1"/>
    <cellStyle name="Link" xfId="421" builtinId="8" hidden="1"/>
    <cellStyle name="Link" xfId="401" builtinId="8" hidden="1"/>
    <cellStyle name="Link" xfId="397" builtinId="8" hidden="1"/>
    <cellStyle name="Link" xfId="377" builtinId="8" hidden="1"/>
    <cellStyle name="Link" xfId="387" builtinId="8" hidden="1"/>
    <cellStyle name="Link" xfId="87" builtinId="8" hidden="1"/>
    <cellStyle name="Link" xfId="63" builtinId="8" hidden="1"/>
    <cellStyle name="Link" xfId="35" builtinId="8" hidden="1"/>
    <cellStyle name="Link" xfId="37" builtinId="8" hidden="1"/>
    <cellStyle name="Link" xfId="67" builtinId="8" hidden="1"/>
    <cellStyle name="Link" xfId="23" builtinId="8" hidden="1"/>
    <cellStyle name="Link" xfId="399" builtinId="8" hidden="1"/>
    <cellStyle name="Link" xfId="205" builtinId="8" hidden="1"/>
    <cellStyle name="Link" xfId="27" builtinId="8" hidden="1"/>
    <cellStyle name="Link" xfId="337" builtinId="8" hidden="1"/>
    <cellStyle name="Link" xfId="131" builtinId="8" hidden="1"/>
    <cellStyle name="Link" xfId="115" builtinId="8" hidden="1"/>
    <cellStyle name="Link" xfId="191" builtinId="8" hidden="1"/>
    <cellStyle name="Link" xfId="33" builtinId="8" hidden="1"/>
    <cellStyle name="Link" xfId="209" builtinId="8" hidden="1"/>
    <cellStyle name="Link" xfId="125" builtinId="8" hidden="1"/>
    <cellStyle name="Link" xfId="187" builtinId="8" hidden="1"/>
    <cellStyle name="Link" xfId="83" builtinId="8" hidden="1"/>
    <cellStyle name="Link" xfId="409" builtinId="8" hidden="1"/>
    <cellStyle name="Link" xfId="411" builtinId="8" hidden="1"/>
    <cellStyle name="Link" xfId="19" builtinId="8" hidden="1"/>
    <cellStyle name="Link" xfId="403" builtinId="8" hidden="1"/>
    <cellStyle name="Link" xfId="407" builtinId="8" hidden="1"/>
    <cellStyle name="Link" xfId="75" builtinId="8" hidden="1"/>
    <cellStyle name="Link" xfId="119" builtinId="8" hidden="1"/>
    <cellStyle name="Link" xfId="167" builtinId="8" hidden="1"/>
    <cellStyle name="Link" xfId="147" builtinId="8" hidden="1"/>
    <cellStyle name="Link" xfId="373" builtinId="8" hidden="1"/>
    <cellStyle name="Link" xfId="29" builtinId="8" hidden="1"/>
    <cellStyle name="Link" xfId="427" builtinId="8" hidden="1"/>
    <cellStyle name="Link" xfId="151" builtinId="8" hidden="1"/>
    <cellStyle name="Link" xfId="333" builtinId="8" hidden="1"/>
    <cellStyle name="Link" xfId="365" builtinId="8" hidden="1"/>
    <cellStyle name="Link" xfId="171" builtinId="8" hidden="1"/>
    <cellStyle name="Link" xfId="235" builtinId="8" hidden="1"/>
    <cellStyle name="Link" xfId="389" builtinId="8" hidden="1"/>
    <cellStyle name="Link" xfId="431" builtinId="8" hidden="1"/>
    <cellStyle name="Link" xfId="65" builtinId="8" hidden="1"/>
    <cellStyle name="Link" xfId="69" builtinId="8" hidden="1"/>
    <cellStyle name="Link" xfId="77" builtinId="8" hidden="1"/>
    <cellStyle name="Link" xfId="353" builtinId="8" hidden="1"/>
    <cellStyle name="Link" xfId="375" builtinId="8" hidden="1"/>
    <cellStyle name="Link" xfId="81" builtinId="8" hidden="1"/>
    <cellStyle name="Link" xfId="71" builtinId="8" hidden="1"/>
    <cellStyle name="Link" xfId="43" builtinId="8" hidden="1"/>
    <cellStyle name="Link" xfId="153" builtinId="8" hidden="1"/>
    <cellStyle name="Link" xfId="129" builtinId="8" hidden="1"/>
    <cellStyle name="Link" xfId="441" builtinId="8" hidden="1"/>
    <cellStyle name="Link" xfId="85" builtinId="8" hidden="1"/>
    <cellStyle name="Link" xfId="419" builtinId="8" hidden="1"/>
    <cellStyle name="Link" xfId="311" builtinId="8" hidden="1"/>
    <cellStyle name="Link" xfId="341" builtinId="8" hidden="1"/>
    <cellStyle name="Link" xfId="9" builtinId="8" hidden="1"/>
    <cellStyle name="Link" xfId="103" builtinId="8" hidden="1"/>
    <cellStyle name="Link" xfId="175" builtinId="8" hidden="1"/>
    <cellStyle name="Link" xfId="395" builtinId="8" hidden="1"/>
    <cellStyle name="Link" xfId="289" builtinId="8" hidden="1"/>
    <cellStyle name="Link" xfId="291" builtinId="8" hidden="1"/>
    <cellStyle name="Link" xfId="245" builtinId="8" hidden="1"/>
    <cellStyle name="Link" xfId="237" builtinId="8" hidden="1"/>
    <cellStyle name="Link" xfId="233" builtinId="8" hidden="1"/>
    <cellStyle name="Link" xfId="145" builtinId="8" hidden="1"/>
    <cellStyle name="Link" xfId="321" builtinId="8" hidden="1"/>
    <cellStyle name="Link" xfId="61" builtinId="8" hidden="1"/>
    <cellStyle name="Link" xfId="143" builtinId="8" hidden="1"/>
    <cellStyle name="Link" xfId="201" builtinId="8" hidden="1"/>
    <cellStyle name="Link" xfId="137" builtinId="8" hidden="1"/>
    <cellStyle name="Link" xfId="203" builtinId="8" hidden="1"/>
    <cellStyle name="Link" xfId="185" builtinId="8" hidden="1"/>
    <cellStyle name="Link" xfId="193" builtinId="8" hidden="1"/>
    <cellStyle name="Link" xfId="195" builtinId="8" hidden="1"/>
    <cellStyle name="Link" xfId="11" builtinId="8" hidden="1"/>
    <cellStyle name="Link" xfId="93" builtinId="8" hidden="1"/>
    <cellStyle name="Link" xfId="17" builtinId="8" hidden="1"/>
    <cellStyle name="Link" xfId="215" builtinId="8" hidden="1"/>
    <cellStyle name="Link" xfId="133" builtinId="8" hidden="1"/>
    <cellStyle name="Link" xfId="105" builtinId="8" hidden="1"/>
    <cellStyle name="Link" xfId="109" builtinId="8" hidden="1"/>
    <cellStyle name="Link" xfId="249" builtinId="8" hidden="1"/>
    <cellStyle name="Link" xfId="277" builtinId="8" hidden="1"/>
    <cellStyle name="Link" xfId="79" builtinId="8" hidden="1"/>
    <cellStyle name="Link" xfId="123" builtinId="8" hidden="1"/>
    <cellStyle name="Link" xfId="55" builtinId="8" hidden="1"/>
    <cellStyle name="Link" xfId="177" builtinId="8" hidden="1"/>
    <cellStyle name="Link" xfId="135" builtinId="8" hidden="1"/>
    <cellStyle name="Link" xfId="49" builtinId="8" hidden="1"/>
    <cellStyle name="Link" xfId="359" builtinId="8" hidden="1"/>
    <cellStyle name="Link" xfId="457" builtinId="8" hidden="1"/>
    <cellStyle name="Link" xfId="299" builtinId="8" hidden="1"/>
    <cellStyle name="Link" xfId="445" builtinId="8" hidden="1"/>
    <cellStyle name="Link" xfId="279" builtinId="8" hidden="1"/>
    <cellStyle name="Link" xfId="263" builtinId="8" hidden="1"/>
    <cellStyle name="Link" xfId="231" builtinId="8" hidden="1"/>
    <cellStyle name="Link" xfId="319" builtinId="8" hidden="1"/>
    <cellStyle name="Link" xfId="351" builtinId="8" hidden="1"/>
    <cellStyle name="Link" xfId="255" builtinId="8" hidden="1"/>
    <cellStyle name="Link" xfId="313" builtinId="8" hidden="1"/>
    <cellStyle name="Link" xfId="1" builtinId="8" hidden="1"/>
    <cellStyle name="Link" xfId="7" builtinId="8" hidden="1"/>
    <cellStyle name="Link" xfId="5" builtinId="8" hidden="1"/>
    <cellStyle name="Link" xfId="257" builtinId="8" hidden="1"/>
    <cellStyle name="Link" xfId="189" builtinId="8" hidden="1"/>
    <cellStyle name="Link" xfId="227" builtinId="8" hidden="1"/>
    <cellStyle name="Link" xfId="219" builtinId="8" hidden="1"/>
    <cellStyle name="Link" xfId="89" builtinId="8" hidden="1"/>
    <cellStyle name="Link" xfId="53" builtinId="8" hidden="1"/>
    <cellStyle name="Link" xfId="127" builtinId="8" hidden="1"/>
    <cellStyle name="Link" xfId="3" builtinId="8" hidden="1"/>
    <cellStyle name="Link" xfId="183" builtinId="8" hidden="1"/>
    <cellStyle name="Link" xfId="381" builtinId="8" hidden="1"/>
    <cellStyle name="Link" xfId="13" builtinId="8" hidden="1"/>
    <cellStyle name="Link" xfId="97" builtinId="8" hidden="1"/>
    <cellStyle name="Link" xfId="91" builtinId="8" hidden="1"/>
    <cellStyle name="Link" xfId="31" builtinId="8" hidden="1"/>
    <cellStyle name="Link" xfId="25" builtinId="8" hidden="1"/>
    <cellStyle name="Link" xfId="51" builtinId="8" hidden="1"/>
    <cellStyle name="Link" xfId="95" builtinId="8" hidden="1"/>
    <cellStyle name="Link" xfId="369" builtinId="8" hidden="1"/>
    <cellStyle name="Link" xfId="253" builtinId="8" hidden="1"/>
    <cellStyle name="Link" xfId="99" builtinId="8" hidden="1"/>
    <cellStyle name="Link" xfId="301" builtinId="8" hidden="1"/>
    <cellStyle name="Link" xfId="73" builtinId="8" hidden="1"/>
    <cellStyle name="Link" xfId="161" builtinId="8" hidden="1"/>
    <cellStyle name="Link" xfId="383" builtinId="8" hidden="1"/>
    <cellStyle name="Link" xfId="371" builtinId="8" hidden="1"/>
    <cellStyle name="Link" xfId="157" builtinId="8" hidden="1"/>
    <cellStyle name="Link" xfId="285" builtinId="8" hidden="1"/>
    <cellStyle name="Link" xfId="325" builtinId="8" hidden="1"/>
    <cellStyle name="Link" xfId="107" builtinId="8" hidden="1"/>
    <cellStyle name="Link" xfId="283" builtinId="8" hidden="1"/>
    <cellStyle name="Link" xfId="447" builtinId="8" hidden="1"/>
    <cellStyle name="Link" xfId="393" builtinId="8" hidden="1"/>
    <cellStyle name="Link" xfId="101" builtinId="8" hidden="1"/>
    <cellStyle name="Link" xfId="303" builtinId="8" hidden="1"/>
    <cellStyle name="Link" xfId="281" builtinId="8" hidden="1"/>
    <cellStyle name="Link" xfId="229" builtinId="8" hidden="1"/>
    <cellStyle name="Link" xfId="343" builtinId="8" hidden="1"/>
    <cellStyle name="Link" xfId="363" builtinId="8" hidden="1"/>
    <cellStyle name="Link" xfId="275" builtinId="8" hidden="1"/>
    <cellStyle name="Link" xfId="267" builtinId="8" hidden="1"/>
    <cellStyle name="Link" xfId="453" builtinId="8" hidden="1"/>
    <cellStyle name="Link" xfId="459" builtinId="8" hidden="1"/>
    <cellStyle name="Link" xfId="449" builtinId="8" hidden="1"/>
    <cellStyle name="Link" xfId="349" builtinId="8" hidden="1"/>
    <cellStyle name="Link" xfId="271" builtinId="8" hidden="1"/>
    <cellStyle name="Link" xfId="243" builtinId="8" hidden="1"/>
    <cellStyle name="Link" xfId="451" builtinId="8" hidden="1"/>
    <cellStyle name="Link" xfId="423" builtinId="8" hidden="1"/>
    <cellStyle name="Link" xfId="207" builtinId="8" hidden="1"/>
    <cellStyle name="Link" xfId="355" builtinId="8" hidden="1"/>
    <cellStyle name="Link" xfId="315" builtinId="8" hidden="1"/>
    <cellStyle name="Link" xfId="265" builtinId="8" hidden="1"/>
    <cellStyle name="Link" xfId="367" builtinId="8" hidden="1"/>
    <cellStyle name="Link" xfId="437" builtinId="8" hidden="1"/>
    <cellStyle name="Link" xfId="165" builtinId="8" hidden="1"/>
    <cellStyle name="Link" xfId="139" builtinId="8" hidden="1"/>
    <cellStyle name="Link" xfId="223" builtinId="8" hidden="1"/>
    <cellStyle name="Link" xfId="15" builtinId="8" hidden="1"/>
    <cellStyle name="Link" xfId="379" builtinId="8" hidden="1"/>
    <cellStyle name="Link" xfId="179" builtinId="8" hidden="1"/>
    <cellStyle name="Link" xfId="225" builtinId="8" hidden="1"/>
    <cellStyle name="Link" xfId="59" builtinId="8" hidden="1"/>
    <cellStyle name="Link" xfId="47" builtinId="8" hidden="1"/>
    <cellStyle name="Link" xfId="317" builtinId="8" hidden="1"/>
    <cellStyle name="Link" xfId="323" builtinId="8" hidden="1"/>
    <cellStyle name="Link" xfId="331" builtinId="8" hidden="1"/>
    <cellStyle name="Link" xfId="361" builtinId="8" hidden="1"/>
    <cellStyle name="Link" xfId="357" builtinId="8" hidden="1"/>
    <cellStyle name="Link" xfId="211" builtinId="8" hidden="1"/>
    <cellStyle name="Link" xfId="221" builtinId="8" hidden="1"/>
    <cellStyle name="Link" xfId="329" builtinId="8" hidden="1"/>
    <cellStyle name="Link" xfId="327" builtinId="8" hidden="1"/>
    <cellStyle name="Link" xfId="307" builtinId="8" hidden="1"/>
    <cellStyle name="Link" xfId="287" builtinId="8" hidden="1"/>
    <cellStyle name="Link" xfId="335" builtinId="8" hidden="1"/>
    <cellStyle name="Link" xfId="439" builtinId="8" hidden="1"/>
    <cellStyle name="Link" xfId="461" builtinId="8" hidden="1"/>
    <cellStyle name="Link" xfId="463" builtinId="8" hidden="1"/>
    <cellStyle name="Link" xfId="269" builtinId="8" hidden="1"/>
    <cellStyle name="Link" xfId="305" builtinId="8" hidden="1"/>
    <cellStyle name="Link" xfId="293" builtinId="8" hidden="1"/>
    <cellStyle name="Link" xfId="415" builtinId="8" hidden="1"/>
    <cellStyle name="Link" xfId="429" builtinId="8" hidden="1"/>
    <cellStyle name="Link" xfId="455" builtinId="8" hidden="1"/>
    <cellStyle name="Link" xfId="239" builtinId="8" hidden="1"/>
    <cellStyle name="Link" xfId="273" builtinId="8" hidden="1"/>
    <cellStyle name="Link" xfId="251" builtinId="8" hidden="1"/>
    <cellStyle name="Link" xfId="57" builtinId="8" hidden="1"/>
    <cellStyle name="Link" xfId="443" builtinId="8" hidden="1"/>
    <cellStyle name="Link" xfId="295" builtinId="8" hidden="1"/>
    <cellStyle name="Link" xfId="261" builtinId="8" hidden="1"/>
    <cellStyle name="Link" xfId="241" builtinId="8" hidden="1"/>
    <cellStyle name="Link" xfId="259" builtinId="8" hidden="1"/>
    <cellStyle name="Link" xfId="199" builtinId="8" hidden="1"/>
    <cellStyle name="Link" xfId="347" builtinId="8" hidden="1"/>
    <cellStyle name="Link" xfId="247" builtinId="8" hidden="1"/>
    <cellStyle name="Link" xfId="309" builtinId="8" hidden="1"/>
    <cellStyle name="Link" xfId="339" builtinId="8" hidden="1"/>
    <cellStyle name="Link" xfId="435" builtinId="8" hidden="1"/>
    <cellStyle name="Link" xfId="413" builtinId="8" hidden="1"/>
    <cellStyle name="Link" xfId="405" builtinId="8" hidden="1"/>
    <cellStyle name="Link" xfId="297" builtinId="8" hidden="1"/>
    <cellStyle name="Link" xfId="827" builtinId="8"/>
    <cellStyle name="Link 2" xfId="529" xr:uid="{00000000-0005-0000-0000-00001D020000}"/>
    <cellStyle name="Linked Cell" xfId="526" xr:uid="{00000000-0005-0000-0000-00001E020000}"/>
    <cellStyle name="Neutral 2" xfId="514" xr:uid="{00000000-0005-0000-0000-00001F020000}"/>
    <cellStyle name="Normal 2" xfId="539" xr:uid="{00000000-0005-0000-0000-000020020000}"/>
    <cellStyle name="Normal 3" xfId="531" xr:uid="{00000000-0005-0000-0000-000021020000}"/>
    <cellStyle name="Normal 3 2" xfId="541" xr:uid="{00000000-0005-0000-0000-000022020000}"/>
    <cellStyle name="Normal 3 2 2" xfId="586" xr:uid="{0B1FF2BC-BCC4-4515-B499-4ADAC7E23320}"/>
    <cellStyle name="Normal 3 3" xfId="579" xr:uid="{B28FB309-F348-431B-B77A-333C89C091D2}"/>
    <cellStyle name="Normal 4" xfId="642" xr:uid="{DC47A39D-AB9C-4851-A98E-C005F5B524E7}"/>
    <cellStyle name="Note" xfId="515" xr:uid="{00000000-0005-0000-0000-000023020000}"/>
    <cellStyle name="Note 2" xfId="535" xr:uid="{00000000-0005-0000-0000-000024020000}"/>
    <cellStyle name="Note 2 2" xfId="558" xr:uid="{00000000-0005-0000-0000-000025020000}"/>
    <cellStyle name="Note 2 2 2" xfId="603" xr:uid="{CCD6C706-D5EC-4EE1-8F3A-8834158F7AAB}"/>
    <cellStyle name="Note 2 2 2 2" xfId="716" xr:uid="{D9230F9F-D29C-4319-A0F3-E671822CF7B0}"/>
    <cellStyle name="Note 2 2 2 3" xfId="788" xr:uid="{0FCA7BB1-97C0-4323-BA5A-B9ABE46E6D08}"/>
    <cellStyle name="Note 2 2 3" xfId="633" xr:uid="{E7C0B2EC-8935-4C8E-BB91-4FE7831E4B7F}"/>
    <cellStyle name="Note 2 2 3 2" xfId="746" xr:uid="{B60124EA-D285-43A0-80FF-1CD6883ADCED}"/>
    <cellStyle name="Note 2 2 3 3" xfId="818" xr:uid="{6804343B-0416-466B-879F-8BE20333A2B8}"/>
    <cellStyle name="Note 2 2 4" xfId="673" xr:uid="{F5FD35AE-8310-4A65-94E0-94595468A939}"/>
    <cellStyle name="Note 2 3" xfId="561" xr:uid="{00000000-0005-0000-0000-000026020000}"/>
    <cellStyle name="Note 2 3 2" xfId="606" xr:uid="{92DEE876-A0A8-4B0D-8BF4-C67EBA7984AE}"/>
    <cellStyle name="Note 2 3 2 2" xfId="719" xr:uid="{D097C54E-4B91-49A3-A7EA-985596D849C9}"/>
    <cellStyle name="Note 2 3 2 3" xfId="791" xr:uid="{9029FF2C-D2AA-487B-A56E-E421ECFE6A3F}"/>
    <cellStyle name="Note 2 3 3" xfId="636" xr:uid="{E9CF733D-0D4C-4979-AA1A-D5E9B946E626}"/>
    <cellStyle name="Note 2 3 3 2" xfId="749" xr:uid="{D6239E36-3FBD-4553-B73D-8F387B9875B4}"/>
    <cellStyle name="Note 2 3 3 3" xfId="821" xr:uid="{F9D735E7-2EDD-4306-8F9F-0292DCC3574A}"/>
    <cellStyle name="Note 2 3 4" xfId="676" xr:uid="{51FD40CF-EFDA-462E-9580-4AAE2F0287B1}"/>
    <cellStyle name="Note 2 4" xfId="564" xr:uid="{00000000-0005-0000-0000-000027020000}"/>
    <cellStyle name="Note 2 4 2" xfId="609" xr:uid="{88E1E8B3-CDDC-4E26-99AE-AAF9B38243AB}"/>
    <cellStyle name="Note 2 4 2 2" xfId="722" xr:uid="{0DE9E2DB-0571-4159-926B-2287F2E1D244}"/>
    <cellStyle name="Note 2 4 2 3" xfId="794" xr:uid="{994D7DD7-272F-4011-9F53-27ADB4D72752}"/>
    <cellStyle name="Note 2 4 3" xfId="639" xr:uid="{96FA6F38-8ACD-448D-8179-EB1E6AD8FD21}"/>
    <cellStyle name="Note 2 4 3 2" xfId="752" xr:uid="{D6E95C72-E584-4C5C-A3FD-4BFEB619F823}"/>
    <cellStyle name="Note 2 4 3 3" xfId="824" xr:uid="{E1B6452A-3F0C-4F12-9623-8F97F1F31875}"/>
    <cellStyle name="Note 2 4 4" xfId="679" xr:uid="{6A5060D3-BB22-4BC2-B6C3-6A1500484E72}"/>
    <cellStyle name="Note 2 5" xfId="583" xr:uid="{74552E07-06F4-4379-BB8A-D89397BE94C4}"/>
    <cellStyle name="Note 2 5 2" xfId="697" xr:uid="{9D2655A5-933F-447D-A90F-651206A210BF}"/>
    <cellStyle name="Note 2 5 3" xfId="770" xr:uid="{8FD385F2-6B90-4AC6-9764-53A991DC0DE5}"/>
    <cellStyle name="Note 2 6" xfId="615" xr:uid="{3D380A50-18D4-4F06-AD1D-DEFDFA2B2798}"/>
    <cellStyle name="Note 2 6 2" xfId="728" xr:uid="{DC9A0510-6F2F-4BE5-812D-C97DBF0721CC}"/>
    <cellStyle name="Note 2 6 3" xfId="800" xr:uid="{CC1C6D58-D159-41E1-AC82-A90AC999E7F8}"/>
    <cellStyle name="Note 2 7" xfId="653" xr:uid="{5C20B9AB-75C0-4595-BD50-31EBF4758B1A}"/>
    <cellStyle name="Note 3" xfId="548" xr:uid="{00000000-0005-0000-0000-000028020000}"/>
    <cellStyle name="Note 3 2" xfId="593" xr:uid="{0A4B2C44-F175-4E43-A8AA-2F42A1682536}"/>
    <cellStyle name="Note 3 2 2" xfId="706" xr:uid="{BA57A3D8-3026-4373-86E0-AE2B6B443B30}"/>
    <cellStyle name="Note 3 2 3" xfId="778" xr:uid="{6A1BDC85-4A8B-4DA8-8BF5-E0BA389EB03C}"/>
    <cellStyle name="Note 3 3" xfId="623" xr:uid="{E59416D4-8593-405D-9D8A-1FCB56688C1F}"/>
    <cellStyle name="Note 3 3 2" xfId="736" xr:uid="{E80AAC47-D3C9-40D5-AC04-E459FBEDE76D}"/>
    <cellStyle name="Note 3 3 3" xfId="808" xr:uid="{6C329061-CB2A-4244-8B58-269CB72326F1}"/>
    <cellStyle name="Note 3 4" xfId="663" xr:uid="{2C9C5CA0-B76A-4E27-A9BD-D87A87C43219}"/>
    <cellStyle name="Note 4" xfId="576" xr:uid="{BB6DB719-42BC-4D28-AD59-B69E18DA1B1E}"/>
    <cellStyle name="Note 4 2" xfId="691" xr:uid="{B2721ADF-3A67-4F67-A0BE-CF06DE0D09B6}"/>
    <cellStyle name="Note 4 3" xfId="764" xr:uid="{ED968247-1841-4BFB-9A08-6C856EC6C431}"/>
    <cellStyle name="Note 5" xfId="569" xr:uid="{6C35D08E-1032-49ED-B817-75DD2002D521}"/>
    <cellStyle name="Note 5 2" xfId="684" xr:uid="{7F3190D8-52D7-4961-9CB7-7268BCBDE601}"/>
    <cellStyle name="Note 5 3" xfId="757" xr:uid="{56F65597-94F7-4E4F-8F8B-9E2546C97684}"/>
    <cellStyle name="Note 6" xfId="647" xr:uid="{BA75984B-3C75-43AF-9B02-1E3A4582CDD0}"/>
    <cellStyle name="Standard" xfId="0" builtinId="0"/>
    <cellStyle name="Standard 2" xfId="465" xr:uid="{00000000-0005-0000-0000-00002A020000}"/>
    <cellStyle name="Standard 3" xfId="643" xr:uid="{8D6B6EEB-7A51-489F-813E-52B6E3F8D3BB}"/>
    <cellStyle name="Standard 5" xfId="540" xr:uid="{00000000-0005-0000-0000-00002B020000}"/>
    <cellStyle name="Standard_05_Benchmark" xfId="518" xr:uid="{00000000-0005-0000-0000-00002C020000}"/>
    <cellStyle name="Standard_Questions-Results-Report-ActionPlan-BestPractice_DE_2010-06-17a" xfId="530" xr:uid="{00000000-0005-0000-0000-00002D020000}"/>
    <cellStyle name="Title" xfId="519" xr:uid="{00000000-0005-0000-0000-00002E020000}"/>
    <cellStyle name="Total" xfId="520" xr:uid="{00000000-0005-0000-0000-00002F020000}"/>
    <cellStyle name="Total 2" xfId="537" xr:uid="{00000000-0005-0000-0000-000030020000}"/>
    <cellStyle name="Total 2 2" xfId="560" xr:uid="{00000000-0005-0000-0000-000031020000}"/>
    <cellStyle name="Total 2 2 2" xfId="605" xr:uid="{5EA13C19-F6C6-418B-B338-A3B56EF8E8A9}"/>
    <cellStyle name="Total 2 2 2 2" xfId="718" xr:uid="{6DB0B58E-0565-4930-8B62-37F49A073864}"/>
    <cellStyle name="Total 2 2 2 3" xfId="790" xr:uid="{B60339DD-B202-4E2F-80FA-C32B5A6815AE}"/>
    <cellStyle name="Total 2 2 3" xfId="635" xr:uid="{AF02103B-7708-4C7D-BECD-FC7211B63055}"/>
    <cellStyle name="Total 2 2 3 2" xfId="748" xr:uid="{F8D734B2-9412-4DD9-AE40-4BB88C8C47B2}"/>
    <cellStyle name="Total 2 2 3 3" xfId="820" xr:uid="{CDFA0B43-610F-421D-B19A-67728C68B0FE}"/>
    <cellStyle name="Total 2 2 4" xfId="675" xr:uid="{A540F71A-22CD-4288-859D-F2604E2104D0}"/>
    <cellStyle name="Total 2 3" xfId="563" xr:uid="{00000000-0005-0000-0000-000032020000}"/>
    <cellStyle name="Total 2 3 2" xfId="608" xr:uid="{66017981-BC0C-40F9-9E65-840E11FCA4CF}"/>
    <cellStyle name="Total 2 3 2 2" xfId="721" xr:uid="{67AAC909-A2BD-45D2-8FF3-65E2274666B1}"/>
    <cellStyle name="Total 2 3 2 3" xfId="793" xr:uid="{9A6EDC29-910D-4649-97D3-CEB190A38299}"/>
    <cellStyle name="Total 2 3 3" xfId="638" xr:uid="{20D774E3-12F0-4D5E-9721-77666F3E5235}"/>
    <cellStyle name="Total 2 3 3 2" xfId="751" xr:uid="{B631EACD-695D-4234-97AE-8918A3C156E7}"/>
    <cellStyle name="Total 2 3 3 3" xfId="823" xr:uid="{337C7CA0-882E-4FC1-8AA3-C1BC7D085466}"/>
    <cellStyle name="Total 2 3 4" xfId="678" xr:uid="{C318A339-A95D-4237-8279-6A78975AF95A}"/>
    <cellStyle name="Total 2 4" xfId="566" xr:uid="{00000000-0005-0000-0000-000033020000}"/>
    <cellStyle name="Total 2 4 2" xfId="611" xr:uid="{F76F84CF-8D09-45AE-863F-ED3AD4BF9328}"/>
    <cellStyle name="Total 2 4 2 2" xfId="724" xr:uid="{75074E06-7D56-4A42-8798-B0BFD6FDE72C}"/>
    <cellStyle name="Total 2 4 2 3" xfId="796" xr:uid="{ACA571FF-FB4E-4491-9A50-64580400DA4E}"/>
    <cellStyle name="Total 2 4 3" xfId="641" xr:uid="{532673DF-EA93-435D-B197-245EF6A2A67B}"/>
    <cellStyle name="Total 2 4 3 2" xfId="754" xr:uid="{EB571CB2-0F4B-4218-B17D-74C646CD1EBD}"/>
    <cellStyle name="Total 2 4 3 3" xfId="826" xr:uid="{C663D3CA-DF83-4C09-900B-2AD3BF57B8FF}"/>
    <cellStyle name="Total 2 4 4" xfId="681" xr:uid="{ECF22E2A-9740-482D-A364-29D2555C3939}"/>
    <cellStyle name="Total 2 5" xfId="585" xr:uid="{7C328E5B-6782-44AF-B3AB-5E8341A67E7C}"/>
    <cellStyle name="Total 2 5 2" xfId="699" xr:uid="{69A3C917-7251-4369-8D6C-419C4A0521DD}"/>
    <cellStyle name="Total 2 5 3" xfId="772" xr:uid="{DA5EA051-B0D3-4631-9470-81FD1D37AF78}"/>
    <cellStyle name="Total 2 6" xfId="617" xr:uid="{FD95CB0E-49E8-4C15-B44E-A4DD45690D11}"/>
    <cellStyle name="Total 2 6 2" xfId="730" xr:uid="{92154C1D-2E82-4921-8D98-1C6D09980A75}"/>
    <cellStyle name="Total 2 6 3" xfId="802" xr:uid="{1325E091-B9D9-42C5-86F3-35B23058083D}"/>
    <cellStyle name="Total 2 7" xfId="655" xr:uid="{13E588AD-A75D-48F8-BF0C-97F25D3D8E73}"/>
    <cellStyle name="Total 3" xfId="543" xr:uid="{00000000-0005-0000-0000-000034020000}"/>
    <cellStyle name="Total 3 2" xfId="588" xr:uid="{DEE3755A-AD98-4F56-A3EF-40E0884E3C64}"/>
    <cellStyle name="Total 3 2 2" xfId="701" xr:uid="{88B6B5AF-AF26-4875-9EBB-4AD1A7895A5D}"/>
    <cellStyle name="Total 3 2 3" xfId="773" xr:uid="{F30AFFB5-BEDB-455F-9A48-F545F3F37885}"/>
    <cellStyle name="Total 3 3" xfId="618" xr:uid="{5691EC8B-D5FC-4499-B55E-AC1D806DFBE3}"/>
    <cellStyle name="Total 3 3 2" xfId="731" xr:uid="{07AD7EF3-9D48-429C-A879-0D26B3A98623}"/>
    <cellStyle name="Total 3 3 3" xfId="803" xr:uid="{46888DDC-1C71-4671-B05F-D54334CEE98F}"/>
    <cellStyle name="Total 3 4" xfId="658" xr:uid="{8E0B4752-227D-4C2E-9323-02AC71800442}"/>
    <cellStyle name="Total 4" xfId="578" xr:uid="{5087E1FB-6A5D-4AD5-9C19-6C99AA76FDB3}"/>
    <cellStyle name="Total 4 2" xfId="693" xr:uid="{F6BE3039-EA37-4D13-84C4-9D4E2BE90448}"/>
    <cellStyle name="Total 4 3" xfId="766" xr:uid="{DCA29ED3-41B7-459F-AD1F-69C6ABC8923F}"/>
    <cellStyle name="Total 5" xfId="567" xr:uid="{A7B731BF-81AC-405D-A481-4A4B0978EA91}"/>
    <cellStyle name="Total 5 2" xfId="682" xr:uid="{7A92DC3A-6C68-4B1D-A15D-47E47F49314E}"/>
    <cellStyle name="Total 5 3" xfId="755" xr:uid="{67ECFF8D-CA65-4A3C-9100-383AFA0D0AF9}"/>
    <cellStyle name="Total 6" xfId="649" xr:uid="{D51ED5AE-BEC5-44CD-B1CD-E3461B195711}"/>
    <cellStyle name="Überschrift 5" xfId="525" xr:uid="{00000000-0005-0000-0000-000035020000}"/>
    <cellStyle name="Warnender Text 2" xfId="527" xr:uid="{00000000-0005-0000-0000-000036020000}"/>
  </cellStyles>
  <dxfs count="292">
    <dxf>
      <font>
        <color rgb="FF9C0006"/>
      </font>
      <fill>
        <patternFill>
          <bgColor rgb="FFFFC7CE"/>
        </patternFill>
      </fill>
    </dxf>
    <dxf>
      <font>
        <b/>
        <i val="0"/>
        <condense val="0"/>
        <extend val="0"/>
        <color indexed="57"/>
      </font>
    </dxf>
    <dxf>
      <font>
        <b/>
        <i val="0"/>
        <condense val="0"/>
        <extend val="0"/>
        <color indexed="52"/>
      </font>
    </dxf>
    <dxf>
      <font>
        <b/>
        <i val="0"/>
        <condense val="0"/>
        <extend val="0"/>
        <color indexed="10"/>
      </font>
    </dxf>
    <dxf>
      <font>
        <b/>
        <i val="0"/>
        <condense val="0"/>
        <extend val="0"/>
        <color indexed="57"/>
      </font>
    </dxf>
    <dxf>
      <font>
        <b/>
        <i val="0"/>
        <condense val="0"/>
        <extend val="0"/>
        <color indexed="52"/>
      </font>
    </dxf>
    <dxf>
      <font>
        <b/>
        <i val="0"/>
        <condense val="0"/>
        <extend val="0"/>
        <color indexed="10"/>
      </font>
    </dxf>
    <dxf>
      <font>
        <b val="0"/>
        <i val="0"/>
        <color theme="1"/>
      </font>
    </dxf>
    <dxf>
      <font>
        <b/>
        <i val="0"/>
        <condense val="0"/>
        <extend val="0"/>
        <color indexed="57"/>
      </font>
    </dxf>
    <dxf>
      <font>
        <b/>
        <i val="0"/>
        <condense val="0"/>
        <extend val="0"/>
        <color indexed="52"/>
      </font>
    </dxf>
    <dxf>
      <font>
        <b/>
        <i val="0"/>
        <condense val="0"/>
        <extend val="0"/>
        <color indexed="10"/>
      </font>
    </dxf>
    <dxf>
      <font>
        <b val="0"/>
        <i val="0"/>
        <color theme="1"/>
      </font>
    </dxf>
    <dxf>
      <font>
        <b/>
        <i val="0"/>
        <color indexed="57"/>
      </font>
    </dxf>
    <dxf>
      <font>
        <b/>
        <i val="0"/>
        <color indexed="52"/>
      </font>
    </dxf>
    <dxf>
      <font>
        <b/>
        <i val="0"/>
        <color indexed="10"/>
      </font>
    </dxf>
    <dxf>
      <font>
        <b/>
        <i val="0"/>
        <color indexed="57"/>
      </font>
    </dxf>
    <dxf>
      <font>
        <b/>
        <i val="0"/>
        <color indexed="52"/>
      </font>
    </dxf>
    <dxf>
      <font>
        <b/>
        <i val="0"/>
        <color indexed="10"/>
      </font>
    </dxf>
    <dxf>
      <font>
        <b/>
        <i val="0"/>
        <color indexed="57"/>
      </font>
    </dxf>
    <dxf>
      <font>
        <b/>
        <i val="0"/>
        <color indexed="52"/>
      </font>
    </dxf>
    <dxf>
      <font>
        <b/>
        <i val="0"/>
        <color indexed="10"/>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ill>
        <patternFill>
          <bgColor theme="0" tint="-0.24994659260841701"/>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color theme="1"/>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color theme="1"/>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1"/>
      </font>
    </dxf>
    <dxf>
      <font>
        <color theme="1"/>
      </font>
    </dxf>
    <dxf>
      <font>
        <color theme="1"/>
      </font>
    </dxf>
    <dxf>
      <font>
        <color theme="1"/>
      </font>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b/>
        <i val="0"/>
      </font>
    </dxf>
    <dxf>
      <font>
        <color theme="1"/>
      </font>
    </dxf>
    <dxf>
      <font>
        <b/>
        <i val="0"/>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1"/>
      </font>
    </dxf>
    <dxf>
      <font>
        <color auto="1"/>
      </font>
      <fill>
        <patternFill>
          <bgColor theme="0" tint="-0.14996795556505021"/>
        </patternFill>
      </fill>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b/>
        <i val="0"/>
      </font>
    </dxf>
    <dxf>
      <font>
        <b/>
        <i val="0"/>
        <color theme="1"/>
      </font>
      <fill>
        <patternFill>
          <bgColor rgb="FFFF0000"/>
        </patternFill>
      </fill>
    </dxf>
    <dxf>
      <font>
        <b/>
        <i val="0"/>
      </font>
      <fill>
        <patternFill>
          <bgColor rgb="FF92D050"/>
        </patternFill>
      </fill>
    </dxf>
    <dxf>
      <font>
        <b/>
        <i val="0"/>
      </font>
    </dxf>
    <dxf>
      <font>
        <color auto="1"/>
      </font>
      <fill>
        <patternFill>
          <bgColor theme="0" tint="-0.14996795556505021"/>
        </patternFill>
      </fill>
    </dxf>
    <dxf>
      <font>
        <b/>
        <i val="0"/>
      </font>
      <fill>
        <patternFill>
          <bgColor rgb="FF92D050"/>
        </patternFill>
      </fill>
    </dxf>
    <dxf>
      <font>
        <b/>
        <i val="0"/>
        <color theme="1"/>
      </font>
      <fill>
        <patternFill>
          <bgColor rgb="FFFF0000"/>
        </patternFill>
      </fill>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b/>
        <i val="0"/>
        <color theme="1"/>
      </font>
      <fill>
        <patternFill>
          <bgColor rgb="FFFF0000"/>
        </patternFill>
      </fill>
    </dxf>
    <dxf>
      <font>
        <b/>
        <i val="0"/>
        <color theme="1"/>
      </font>
      <fill>
        <patternFill>
          <bgColor rgb="FFFFFF00"/>
        </patternFill>
      </fill>
    </dxf>
    <dxf>
      <font>
        <b/>
        <i val="0"/>
        <color theme="1"/>
      </font>
      <fill>
        <patternFill>
          <bgColor rgb="FF00B050"/>
        </patternFill>
      </fill>
    </dxf>
    <dxf>
      <font>
        <b/>
        <i val="0"/>
      </font>
      <fill>
        <patternFill>
          <bgColor rgb="FF92D050"/>
        </patternFill>
      </fill>
    </dxf>
    <dxf>
      <font>
        <color auto="1"/>
      </font>
      <fill>
        <patternFill>
          <bgColor theme="0" tint="-0.14996795556505021"/>
        </patternFill>
      </fill>
    </dxf>
    <dxf>
      <font>
        <color theme="1"/>
      </font>
    </dxf>
    <dxf>
      <font>
        <color theme="0"/>
      </font>
      <fill>
        <patternFill>
          <fgColor theme="0"/>
          <bgColor theme="0"/>
        </patternFill>
      </fill>
      <border>
        <left/>
        <right/>
        <top/>
        <bottom/>
        <vertical/>
        <horizontal/>
      </border>
    </dxf>
    <dxf>
      <font>
        <color auto="1"/>
      </font>
      <fill>
        <patternFill>
          <bgColor theme="0" tint="-0.14996795556505021"/>
        </patternFill>
      </fill>
    </dxf>
    <dxf>
      <font>
        <b/>
        <i val="0"/>
      </font>
      <fill>
        <patternFill>
          <bgColor rgb="FF92D050"/>
        </patternFill>
      </fill>
    </dxf>
    <dxf>
      <font>
        <b/>
        <i val="0"/>
        <color theme="1"/>
      </font>
      <fill>
        <patternFill>
          <bgColor rgb="FFFF0000"/>
        </patternFill>
      </fill>
    </dxf>
    <dxf>
      <fill>
        <patternFill>
          <bgColor theme="0" tint="-0.24994659260841701"/>
        </patternFill>
      </fill>
      <border>
        <left/>
        <right/>
        <top/>
        <bottom/>
        <vertical/>
        <horizontal/>
      </border>
    </dxf>
    <dxf>
      <font>
        <b/>
        <i val="0"/>
      </font>
    </dxf>
    <dxf>
      <fill>
        <patternFill>
          <bgColor theme="0" tint="-0.24994659260841701"/>
        </patternFill>
      </fill>
      <border>
        <left/>
        <right/>
        <top/>
        <bottom/>
        <vertical/>
        <horizontal/>
      </border>
    </dxf>
    <dxf>
      <font>
        <b/>
        <i val="0"/>
      </font>
    </dxf>
    <dxf>
      <font>
        <color theme="0"/>
      </font>
      <fill>
        <patternFill>
          <fgColor theme="0"/>
          <bgColor theme="0"/>
        </patternFill>
      </fill>
      <border>
        <left/>
        <right/>
        <top/>
        <bottom/>
        <vertical/>
        <horizontal/>
      </border>
    </dxf>
    <dxf>
      <font>
        <b/>
        <i val="0"/>
        <color theme="1"/>
      </font>
      <fill>
        <patternFill>
          <bgColor rgb="FFFF0000"/>
        </patternFill>
      </fill>
    </dxf>
    <dxf>
      <font>
        <b/>
        <i val="0"/>
      </font>
      <fill>
        <patternFill>
          <bgColor rgb="FF92D050"/>
        </patternFill>
      </fill>
    </dxf>
    <dxf>
      <font>
        <color auto="1"/>
      </font>
      <fill>
        <patternFill>
          <bgColor theme="0" tint="-0.14996795556505021"/>
        </patternFill>
      </fill>
    </dxf>
    <dxf>
      <font>
        <b/>
        <i val="0"/>
        <color theme="1"/>
      </font>
      <fill>
        <patternFill>
          <bgColor rgb="FFFF0000"/>
        </patternFill>
      </fill>
    </dxf>
    <dxf>
      <font>
        <b/>
        <i val="0"/>
      </font>
      <fill>
        <patternFill>
          <bgColor rgb="FF92D050"/>
        </patternFill>
      </fill>
    </dxf>
    <dxf>
      <font>
        <color auto="1"/>
      </font>
      <fill>
        <patternFill>
          <bgColor theme="0" tint="-0.14996795556505021"/>
        </patternFill>
      </fill>
    </dxf>
    <dxf>
      <font>
        <b/>
        <i val="0"/>
      </font>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b/>
        <i val="0"/>
        <color theme="1"/>
      </font>
      <fill>
        <patternFill>
          <bgColor rgb="FFFF0000"/>
        </patternFill>
      </fill>
    </dxf>
    <dxf>
      <font>
        <b/>
        <i val="0"/>
      </font>
      <fill>
        <patternFill>
          <bgColor rgb="FF92D050"/>
        </patternFill>
      </fill>
    </dxf>
    <dxf>
      <font>
        <color theme="0"/>
      </font>
      <fill>
        <patternFill>
          <fgColor theme="0"/>
          <bgColor theme="0"/>
        </patternFill>
      </fill>
      <border>
        <left/>
        <right/>
        <top/>
        <bottom/>
        <vertical/>
        <horizontal/>
      </border>
    </dxf>
    <dxf>
      <font>
        <color auto="1"/>
      </font>
      <fill>
        <patternFill>
          <bgColor theme="0" tint="-0.14996795556505021"/>
        </patternFill>
      </fill>
    </dxf>
    <dxf>
      <font>
        <b/>
        <i val="0"/>
      </font>
    </dxf>
    <dxf>
      <fill>
        <patternFill>
          <bgColor theme="0" tint="-0.24994659260841701"/>
        </patternFill>
      </fill>
      <border>
        <left/>
        <right/>
        <top/>
        <bottom/>
        <vertical/>
        <horizontal/>
      </border>
    </dxf>
    <dxf>
      <font>
        <b/>
        <i val="0"/>
      </font>
    </dxf>
    <dxf>
      <font>
        <color theme="0"/>
      </font>
      <fill>
        <patternFill>
          <fgColor theme="0"/>
          <bgColor theme="0"/>
        </patternFill>
      </fill>
      <border>
        <left/>
        <right/>
        <top/>
        <bottom/>
        <vertical/>
        <horizontal/>
      </border>
    </dxf>
    <dxf>
      <font>
        <color auto="1"/>
      </font>
      <fill>
        <patternFill>
          <bgColor theme="0" tint="-0.14996795556505021"/>
        </patternFill>
      </fill>
    </dxf>
    <dxf>
      <font>
        <b/>
        <i val="0"/>
      </font>
      <fill>
        <patternFill>
          <bgColor rgb="FF92D050"/>
        </patternFill>
      </fill>
    </dxf>
    <dxf>
      <font>
        <b/>
        <i val="0"/>
        <color theme="1"/>
      </font>
      <fill>
        <patternFill>
          <bgColor rgb="FFFF0000"/>
        </patternFill>
      </fill>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b/>
        <i val="0"/>
      </font>
    </dxf>
    <dxf>
      <font>
        <color auto="1"/>
      </font>
      <fill>
        <patternFill>
          <bgColor theme="0" tint="-0.14996795556505021"/>
        </patternFill>
      </fill>
    </dxf>
    <dxf>
      <font>
        <b/>
        <i val="0"/>
      </font>
      <fill>
        <patternFill>
          <bgColor rgb="FF92D050"/>
        </patternFill>
      </fill>
    </dxf>
    <dxf>
      <font>
        <b/>
        <i val="0"/>
        <color theme="1"/>
      </font>
      <fill>
        <patternFill>
          <bgColor rgb="FFFF0000"/>
        </patternFill>
      </fill>
    </dxf>
    <dxf>
      <font>
        <b/>
        <i val="0"/>
      </font>
      <fill>
        <patternFill>
          <bgColor rgb="FF92D050"/>
        </patternFill>
      </fill>
    </dxf>
    <dxf>
      <font>
        <b/>
        <i val="0"/>
        <color theme="1"/>
      </font>
      <fill>
        <patternFill>
          <bgColor rgb="FF00B050"/>
        </patternFill>
      </fill>
    </dxf>
    <dxf>
      <font>
        <b/>
        <i val="0"/>
        <color theme="1"/>
      </font>
      <fill>
        <patternFill>
          <bgColor rgb="FFFFFF00"/>
        </patternFill>
      </fill>
    </dxf>
    <dxf>
      <font>
        <b/>
        <i val="0"/>
        <color theme="1"/>
      </font>
      <fill>
        <patternFill>
          <bgColor rgb="FFFF0000"/>
        </patternFill>
      </fill>
    </dxf>
    <dxf>
      <font>
        <color auto="1"/>
      </font>
      <fill>
        <patternFill>
          <bgColor theme="0" tint="-0.14996795556505021"/>
        </patternFill>
      </fill>
    </dxf>
    <dxf>
      <font>
        <color theme="0" tint="-0.24994659260841701"/>
      </font>
    </dxf>
    <dxf>
      <font>
        <color theme="0" tint="-0.24994659260841701"/>
      </font>
    </dxf>
    <dxf>
      <font>
        <color theme="0" tint="-0.24994659260841701"/>
      </font>
    </dxf>
    <dxf>
      <font>
        <color theme="0" tint="-0.24994659260841701"/>
      </font>
    </dxf>
    <dxf>
      <font>
        <b/>
        <i val="0"/>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1"/>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1"/>
      </font>
    </dxf>
    <dxf>
      <font>
        <b/>
        <i val="0"/>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b/>
        <i val="0"/>
        <color theme="1"/>
      </font>
      <fill>
        <patternFill>
          <bgColor rgb="FFFF0000"/>
        </patternFill>
      </fill>
    </dxf>
    <dxf>
      <font>
        <b/>
        <i val="0"/>
        <color theme="1"/>
      </font>
      <fill>
        <patternFill>
          <bgColor rgb="FFFFFF00"/>
        </patternFill>
      </fill>
    </dxf>
    <dxf>
      <font>
        <b/>
        <i val="0"/>
        <color theme="1"/>
      </font>
      <fill>
        <patternFill>
          <bgColor rgb="FF00B050"/>
        </patternFill>
      </fill>
    </dxf>
    <dxf>
      <font>
        <b/>
        <i val="0"/>
      </font>
      <fill>
        <patternFill>
          <bgColor rgb="FF92D050"/>
        </patternFill>
      </fill>
    </dxf>
    <dxf>
      <font>
        <color auto="1"/>
      </font>
      <fill>
        <patternFill>
          <bgColor theme="0" tint="-0.14996795556505021"/>
        </patternFill>
      </fill>
    </dxf>
    <dxf>
      <font>
        <color theme="0" tint="-0.24994659260841701"/>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b/>
        <i val="0"/>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ill>
        <patternFill>
          <bgColor rgb="FFBFBFBF"/>
        </patternFill>
      </fill>
      <border>
        <left/>
        <right/>
        <top/>
        <bottom/>
        <vertical/>
        <horizontal/>
      </border>
    </dxf>
    <dxf>
      <font>
        <color rgb="FFFFFFFF"/>
      </font>
      <fill>
        <patternFill>
          <fgColor rgb="FFFFFFFF"/>
          <bgColor rgb="FFFFFFFF"/>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b/>
        <i val="0"/>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color theme="1"/>
      </font>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color theme="1"/>
      </font>
    </dxf>
    <dxf>
      <font>
        <color theme="1"/>
      </font>
    </dxf>
    <dxf>
      <font>
        <color theme="1"/>
      </font>
    </dxf>
    <dxf>
      <fill>
        <patternFill>
          <bgColor theme="0" tint="-0.24994659260841701"/>
        </patternFill>
      </fill>
      <border>
        <left/>
        <right/>
        <top/>
        <bottom/>
        <vertical/>
        <horizontal/>
      </border>
    </dxf>
    <dxf>
      <font>
        <color theme="0"/>
      </font>
      <fill>
        <patternFill>
          <fgColor theme="0"/>
          <bgColor theme="0"/>
        </patternFill>
      </fill>
      <border>
        <left/>
        <right/>
        <top/>
        <bottom/>
        <vertical/>
        <horizontal/>
      </border>
    </dxf>
    <dxf>
      <font>
        <b/>
        <i val="0"/>
      </font>
    </dxf>
    <dxf>
      <font>
        <b/>
        <i val="0"/>
        <color theme="1"/>
      </font>
      <fill>
        <patternFill>
          <bgColor rgb="FF00B050"/>
        </patternFill>
      </fill>
    </dxf>
    <dxf>
      <font>
        <b/>
        <i val="0"/>
      </font>
      <fill>
        <patternFill>
          <bgColor rgb="FF92D050"/>
        </patternFill>
      </fill>
    </dxf>
    <dxf>
      <font>
        <color auto="1"/>
      </font>
      <fill>
        <patternFill>
          <bgColor theme="0" tint="-0.14996795556505021"/>
        </patternFill>
      </fill>
    </dxf>
    <dxf>
      <font>
        <b/>
        <i val="0"/>
      </font>
    </dxf>
    <dxf>
      <font>
        <color theme="0"/>
      </font>
      <fill>
        <patternFill>
          <fgColor theme="0"/>
          <bgColor theme="0"/>
        </patternFill>
      </fill>
      <border>
        <left/>
        <right/>
        <top/>
        <bottom/>
        <vertical/>
        <horizontal/>
      </border>
    </dxf>
    <dxf>
      <fill>
        <patternFill>
          <bgColor theme="0" tint="-0.24994659260841701"/>
        </patternFill>
      </fill>
      <border>
        <left/>
        <right/>
        <top/>
        <bottom/>
        <vertical/>
        <horizontal/>
      </border>
    </dxf>
    <dxf>
      <font>
        <b/>
        <i val="0"/>
        <color theme="1"/>
      </font>
      <fill>
        <patternFill>
          <bgColor rgb="FFFF0000"/>
        </patternFill>
      </fill>
    </dxf>
    <dxf>
      <font>
        <b/>
        <i val="0"/>
        <color theme="1"/>
      </font>
      <fill>
        <patternFill>
          <bgColor rgb="FFFFFF00"/>
        </patternFill>
      </fill>
    </dxf>
    <dxf>
      <font>
        <color auto="1"/>
      </font>
      <fill>
        <patternFill>
          <bgColor theme="0" tint="-0.14996795556505021"/>
        </patternFill>
      </fill>
    </dxf>
    <dxf>
      <font>
        <b/>
        <i val="0"/>
        <color theme="1"/>
      </font>
      <fill>
        <patternFill>
          <bgColor rgb="FFFF0000"/>
        </patternFill>
      </fill>
    </dxf>
    <dxf>
      <font>
        <b/>
        <i val="0"/>
      </font>
      <fill>
        <patternFill>
          <bgColor rgb="FF92D050"/>
        </patternFill>
      </fill>
    </dxf>
    <dxf>
      <font>
        <b/>
        <i val="0"/>
        <color theme="1"/>
      </font>
      <fill>
        <patternFill>
          <bgColor rgb="FF00B050"/>
        </patternFill>
      </fill>
    </dxf>
    <dxf>
      <font>
        <b/>
        <i val="0"/>
        <color theme="1"/>
      </font>
      <fill>
        <patternFill>
          <bgColor rgb="FFFFFF00"/>
        </patternFill>
      </fill>
    </dxf>
    <dxf>
      <font>
        <color theme="0" tint="-0.24994659260841701"/>
      </font>
    </dxf>
    <dxf>
      <font>
        <color theme="0"/>
      </font>
      <fill>
        <patternFill>
          <fgColor theme="0"/>
          <bgColor theme="0"/>
        </patternFill>
      </fill>
      <border>
        <left/>
        <right/>
        <top/>
        <bottom/>
        <vertical/>
        <horizontal/>
      </border>
    </dxf>
    <dxf>
      <font>
        <b/>
        <i val="0"/>
      </font>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name val="Calibri"/>
        <family val="2"/>
        <scheme val="minor"/>
      </font>
      <fill>
        <patternFill patternType="solid">
          <fgColor indexed="64"/>
          <bgColor theme="6"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name val="Calibri"/>
        <family val="2"/>
        <scheme val="minor"/>
      </font>
      <fill>
        <patternFill patternType="solid">
          <fgColor indexed="64"/>
          <bgColor theme="6"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0"/>
        <name val="Calibri"/>
        <family val="2"/>
        <scheme val="minor"/>
      </font>
      <fill>
        <patternFill patternType="solid">
          <fgColor indexed="64"/>
          <bgColor theme="6"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fill>
        <patternFill patternType="solid">
          <fgColor indexed="64"/>
          <bgColor theme="5"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numFmt numFmtId="165" formatCode="[$-409]dd\-mmm\-yy;@"/>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vertical="top" textRotation="0" indent="0" justifyLastLine="0" shrinkToFit="0" readingOrder="0"/>
    </dxf>
    <dxf>
      <font>
        <b val="0"/>
        <i/>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auto="1"/>
        </right>
        <top style="thin">
          <color auto="1"/>
        </top>
        <bottom style="thin">
          <color auto="1"/>
        </bottom>
      </border>
    </dxf>
    <dxf>
      <font>
        <strike val="0"/>
        <outline val="0"/>
        <shadow val="0"/>
        <u val="none"/>
        <vertAlign val="baseline"/>
        <sz val="10"/>
        <name val="Calibri"/>
        <family val="2"/>
        <scheme val="minor"/>
      </font>
    </dxf>
    <dxf>
      <font>
        <b/>
        <i val="0"/>
        <strike val="0"/>
        <condense val="0"/>
        <extend val="0"/>
        <outline val="0"/>
        <shadow val="0"/>
        <u val="none"/>
        <vertAlign val="baseline"/>
        <sz val="10"/>
        <color theme="0"/>
        <name val="Calibri"/>
        <family val="2"/>
        <scheme val="minor"/>
      </font>
      <fill>
        <patternFill patternType="solid">
          <fgColor indexed="64"/>
          <bgColor theme="3" tint="0.3999755851924192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outline val="0"/>
        <shadow val="0"/>
        <vertAlign val="baseline"/>
        <sz val="10"/>
        <color auto="1"/>
        <name val="Calibri"/>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outline val="0"/>
        <shadow val="0"/>
        <vertAlign val="baseline"/>
        <sz val="10"/>
        <color auto="1"/>
        <name val="Calibri"/>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outline val="0"/>
        <shadow val="0"/>
        <vertAlign val="baseline"/>
        <sz val="10"/>
        <color auto="1"/>
        <name val="Calibri"/>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outline val="0"/>
        <shadow val="0"/>
        <vertAlign val="baseline"/>
        <sz val="10"/>
        <color auto="1"/>
        <name val="Calibri"/>
        <scheme val="minor"/>
      </font>
      <fill>
        <patternFill patternType="none">
          <fgColor indexed="64"/>
          <bgColor auto="1"/>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numFmt numFmtId="165" formatCode="[$-409]dd\-mmm\-yy;@"/>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alignment vertical="top" textRotation="0" indent="0" justifyLastLine="0" shrinkToFit="0" readingOrder="0"/>
    </dxf>
    <dxf>
      <font>
        <b val="0"/>
        <i/>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auto="1"/>
        <name val="Calibri"/>
        <family val="2"/>
        <scheme val="minor"/>
      </font>
      <alignment horizontal="left" vertical="center" textRotation="0" wrapText="0" indent="0" justifyLastLine="0" shrinkToFit="0" readingOrder="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auto="1"/>
        </right>
        <top style="thin">
          <color auto="1"/>
        </top>
        <bottom style="thin">
          <color auto="1"/>
        </bottom>
      </border>
    </dxf>
    <dxf>
      <font>
        <outline val="0"/>
        <shadow val="0"/>
        <vertAlign val="baseline"/>
        <sz val="10"/>
        <color auto="1"/>
        <name val="Calibri"/>
        <scheme val="none"/>
      </font>
    </dxf>
    <dxf>
      <font>
        <b/>
        <i val="0"/>
        <strike val="0"/>
        <condense val="0"/>
        <extend val="0"/>
        <outline val="0"/>
        <shadow val="0"/>
        <u val="none"/>
        <vertAlign val="baseline"/>
        <sz val="10"/>
        <color theme="0"/>
        <name val="Calibri"/>
        <scheme val="minor"/>
      </font>
      <fill>
        <patternFill patternType="solid">
          <fgColor indexed="64"/>
          <bgColor theme="3" tint="0.3999755851924192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general"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fill>
        <patternFill patternType="none">
          <fgColor indexed="64"/>
          <bgColor auto="1"/>
        </patternFill>
      </fill>
      <alignment horizontal="left" vertical="top" textRotation="0" wrapText="1" indent="0" justifyLastLine="0" shrinkToFit="0" readingOrder="0"/>
      <border diagonalUp="0" diagonalDown="0" outline="0">
        <left/>
        <right/>
        <top style="thin">
          <color indexed="64"/>
        </top>
        <bottom style="thin">
          <color indexed="64"/>
        </bottom>
      </border>
      <protection locked="0" hidden="0"/>
    </dxf>
    <dxf>
      <font>
        <strike val="0"/>
        <outline val="0"/>
        <shadow val="0"/>
        <vertAlign val="baseline"/>
        <sz val="10"/>
        <color auto="1"/>
        <name val="Calibri"/>
        <family val="2"/>
        <scheme val="minor"/>
      </font>
      <fill>
        <patternFill patternType="solid">
          <fgColor indexed="64"/>
          <bgColor theme="6" tint="0.79998168889431442"/>
        </patternFill>
      </fill>
      <alignment horizontal="general" vertical="top" textRotation="0" wrapText="1" indent="0" justifyLastLine="0" shrinkToFit="0" readingOrder="0"/>
      <border diagonalUp="0" diagonalDown="0" outline="0">
        <left/>
        <right/>
        <top style="thin">
          <color indexed="64"/>
        </top>
        <bottom style="thin">
          <color indexed="64"/>
        </bottom>
      </border>
      <protection locked="0" hidden="0"/>
    </dxf>
    <dxf>
      <font>
        <strike val="0"/>
        <outline val="0"/>
        <shadow val="0"/>
        <vertAlign val="baseline"/>
        <sz val="10"/>
        <color auto="1"/>
        <name val="Calibri"/>
        <family val="2"/>
        <scheme val="minor"/>
      </font>
      <fill>
        <patternFill patternType="solid">
          <fgColor indexed="64"/>
          <bgColor theme="6" tint="0.79998168889431442"/>
        </patternFill>
      </fill>
      <alignment horizontal="general" vertical="top" textRotation="0" wrapText="1" indent="0" justifyLastLine="0" shrinkToFit="0" readingOrder="0"/>
      <border diagonalUp="0" diagonalDown="0" outline="0">
        <left/>
        <right/>
        <top style="thin">
          <color indexed="64"/>
        </top>
        <bottom style="thin">
          <color indexed="64"/>
        </bottom>
      </border>
      <protection locked="0" hidden="0"/>
    </dxf>
    <dxf>
      <font>
        <strike val="0"/>
        <outline val="0"/>
        <shadow val="0"/>
        <vertAlign val="baseline"/>
        <sz val="10"/>
        <color auto="1"/>
        <name val="Calibri"/>
        <family val="2"/>
        <scheme val="minor"/>
      </font>
      <fill>
        <patternFill patternType="solid">
          <fgColor indexed="64"/>
          <bgColor theme="6" tint="0.79998168889431442"/>
        </patternFill>
      </fill>
      <alignment horizontal="general" vertical="top"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fill>
        <patternFill patternType="solid">
          <fgColor indexed="64"/>
          <bgColor theme="5" tint="0.79998168889431442"/>
        </patternFill>
      </fill>
      <alignment horizontal="left" vertical="top"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numFmt numFmtId="165" formatCode="[$-409]dd\-mmm\-yy;@"/>
      <alignment horizontal="left" vertical="top"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fill>
        <patternFill patternType="solid">
          <fgColor indexed="64"/>
          <bgColor theme="0" tint="-4.9989318521683403E-2"/>
        </patternFill>
      </fill>
      <alignment horizontal="left" vertical="top" textRotation="0" wrapText="1" indent="0" justifyLastLine="0" shrinkToFit="0" readingOrder="0"/>
      <border diagonalUp="0" diagonalDown="0" outline="0">
        <left/>
        <right/>
        <top style="thin">
          <color indexed="64"/>
        </top>
        <bottom style="thin">
          <color indexed="64"/>
        </bottom>
      </border>
      <protection locked="0" hidden="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Calibri"/>
        <family val="2"/>
        <scheme val="minor"/>
      </font>
      <alignment vertical="top" textRotation="0" indent="0" justifyLastLine="0" shrinkToFit="0" readingOrder="0"/>
    </dxf>
    <dxf>
      <font>
        <b val="0"/>
        <i val="0"/>
        <strike val="0"/>
        <condense val="0"/>
        <extend val="0"/>
        <outline val="0"/>
        <shadow val="0"/>
        <u val="none"/>
        <vertAlign val="baseline"/>
        <sz val="10"/>
        <color auto="1"/>
        <name val="Calibri"/>
        <family val="2"/>
        <scheme val="minor"/>
      </font>
      <alignment vertical="top" textRotation="0" indent="0" justifyLastLine="0" shrinkToFit="0" readingOrder="0"/>
    </dxf>
    <dxf>
      <font>
        <b val="0"/>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auto="1"/>
        <name val="Calibri"/>
        <family val="2"/>
        <scheme val="minor"/>
      </font>
      <alignment vertical="top" textRotation="0" indent="0" justifyLastLine="0" shrinkToFit="0" readingOrder="0"/>
    </dxf>
    <dxf>
      <font>
        <b val="0"/>
        <i/>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dxf>
    <dxf>
      <font>
        <b/>
        <i val="0"/>
        <strike val="0"/>
        <condense val="0"/>
        <extend val="0"/>
        <outline val="0"/>
        <shadow val="0"/>
        <u val="none"/>
        <vertAlign val="baseline"/>
        <sz val="10"/>
        <color auto="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left" vertical="top" textRotation="0" wrapText="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bottom" textRotation="0" wrapText="0" indent="0" justifyLastLine="0" shrinkToFit="0" readingOrder="0"/>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auto="1"/>
        </right>
        <top style="thin">
          <color auto="1"/>
        </top>
        <bottom style="thin">
          <color auto="1"/>
        </bottom>
      </border>
    </dxf>
    <dxf>
      <font>
        <strike val="0"/>
        <outline val="0"/>
        <shadow val="0"/>
        <vertAlign val="baseline"/>
        <sz val="10"/>
        <name val="Calibri"/>
        <family val="2"/>
        <scheme val="minor"/>
      </font>
    </dxf>
    <dxf>
      <font>
        <b/>
        <i val="0"/>
        <strike val="0"/>
        <condense val="0"/>
        <extend val="0"/>
        <outline val="0"/>
        <shadow val="0"/>
        <u val="none"/>
        <vertAlign val="baseline"/>
        <sz val="10"/>
        <color theme="0"/>
        <name val="Calibri"/>
        <family val="2"/>
        <scheme val="minor"/>
      </font>
      <fill>
        <patternFill patternType="solid">
          <fgColor indexed="64"/>
          <bgColor theme="3" tint="0.39997558519241921"/>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10"/>
        <color theme="1"/>
        <name val="Calibri"/>
        <family val="2"/>
        <scheme val="minor"/>
      </font>
      <fill>
        <patternFill patternType="solid">
          <fgColor indexed="64"/>
          <bgColor indexed="9"/>
        </patternFill>
      </fill>
      <alignment horizontal="left" vertical="center" textRotation="0" wrapText="1" relativeIndent="1"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theme="1"/>
        <name val="Calibri"/>
        <family val="2"/>
        <scheme val="minor"/>
      </font>
      <fill>
        <patternFill patternType="solid">
          <fgColor indexed="64"/>
          <bgColor theme="0"/>
        </patternFill>
      </fill>
      <alignment horizontal="general" vertical="center" textRotation="0" wrapText="1" indent="0" justifyLastLine="0" shrinkToFit="0" readingOrder="0"/>
      <border diagonalUp="0" diagonalDown="0" outline="0">
        <left/>
        <right/>
        <top style="thin">
          <color auto="1"/>
        </top>
        <bottom style="thin">
          <color auto="1"/>
        </bottom>
      </border>
      <protection locked="1" hidden="0"/>
    </dxf>
    <dxf>
      <font>
        <b val="0"/>
        <i val="0"/>
        <strike val="0"/>
        <condense val="0"/>
        <extend val="0"/>
        <outline val="0"/>
        <shadow val="0"/>
        <u val="none"/>
        <vertAlign val="baseline"/>
        <sz val="10"/>
        <color indexed="8"/>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outline="0">
        <left/>
        <right/>
        <top style="thin">
          <color auto="1"/>
        </top>
        <bottom style="thin">
          <color auto="1"/>
        </bottom>
      </border>
    </dxf>
    <dxf>
      <font>
        <b val="0"/>
        <i val="0"/>
        <strike val="0"/>
        <condense val="0"/>
        <extend val="0"/>
        <outline val="0"/>
        <shadow val="0"/>
        <u val="none"/>
        <vertAlign val="baseline"/>
        <sz val="10"/>
        <color indexed="8"/>
        <name val="Calibri"/>
        <family val="2"/>
        <scheme val="minor"/>
      </font>
      <fill>
        <patternFill patternType="solid">
          <fgColor indexed="64"/>
          <bgColor rgb="FFC6EFD1"/>
        </patternFill>
      </fill>
      <alignment horizontal="general" vertical="center" textRotation="0" wrapText="1" indent="0" justifyLastLine="0" shrinkToFit="0" readingOrder="0"/>
      <border diagonalUp="0" diagonalDown="0" outline="0">
        <left/>
        <right/>
        <top style="thin">
          <color auto="1"/>
        </top>
        <bottom style="thin">
          <color auto="1"/>
        </bottom>
      </border>
    </dxf>
    <dxf>
      <font>
        <outline val="0"/>
        <shadow val="0"/>
        <u val="none"/>
        <vertAlign val="baseline"/>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0"/>
        <color theme="0"/>
        <name val="Calibri"/>
        <family val="2"/>
        <scheme val="minor"/>
      </font>
      <fill>
        <patternFill patternType="solid">
          <fgColor indexed="64"/>
          <bgColor rgb="FF006533"/>
        </patternFill>
      </fill>
      <alignment horizontal="general" vertical="bottom" textRotation="0" wrapText="1" indent="0" justifyLastLine="0" shrinkToFit="0" readingOrder="0"/>
    </dxf>
    <dxf>
      <font>
        <strike val="0"/>
        <outline val="0"/>
        <shadow val="0"/>
        <u val="none"/>
        <vertAlign val="baseline"/>
        <sz val="10"/>
        <color theme="1"/>
        <name val="Calibri"/>
        <family val="2"/>
        <scheme val="minor"/>
      </font>
      <fill>
        <patternFill patternType="none">
          <fgColor indexed="64"/>
          <bgColor indexed="65"/>
        </patternFill>
      </fill>
      <alignment horizontal="left" vertical="center" textRotation="0" wrapText="1" relativeIndent="1"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indexed="65"/>
        </patternFill>
      </fill>
      <alignment horizontal="general" vertical="center"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solid">
          <fgColor indexed="64"/>
          <bgColor rgb="FFC6EFD1"/>
        </patternFill>
      </fill>
      <alignment horizontal="general" vertical="center" textRotation="0" wrapText="1" indent="0" justifyLastLine="0" shrinkToFit="0" readingOrder="0"/>
      <border diagonalUp="0" diagonalDown="0" outline="0">
        <left/>
        <right/>
        <top style="thin">
          <color indexed="64"/>
        </top>
        <bottom style="thin">
          <color indexed="64"/>
        </bottom>
      </border>
    </dxf>
    <dxf>
      <font>
        <strike val="0"/>
        <outline val="0"/>
        <shadow val="0"/>
        <u val="none"/>
        <vertAlign val="baseline"/>
        <sz val="10"/>
        <color theme="1"/>
        <name val="Calibri"/>
        <family val="2"/>
        <scheme val="minor"/>
      </font>
      <alignment horizontal="general" vertical="center" textRotation="0" wrapText="1" indent="0" justifyLastLine="0" shrinkToFit="0" readingOrder="0"/>
    </dxf>
    <dxf>
      <font>
        <b/>
        <i val="0"/>
        <strike val="0"/>
        <condense val="0"/>
        <extend val="0"/>
        <outline val="0"/>
        <shadow val="0"/>
        <u val="none"/>
        <vertAlign val="baseline"/>
        <sz val="10"/>
        <color theme="0"/>
        <name val="Calibri"/>
        <family val="2"/>
        <scheme val="minor"/>
      </font>
      <fill>
        <patternFill patternType="solid">
          <fgColor indexed="64"/>
          <bgColor rgb="FF006533"/>
        </patternFill>
      </fill>
      <alignment horizontal="general" vertical="bottom" textRotation="0" wrapText="1" indent="0" justifyLastLine="0" shrinkToFit="0" readingOrder="0"/>
    </dxf>
    <dxf>
      <font>
        <strike val="0"/>
        <outline val="0"/>
        <shadow val="0"/>
        <u val="none"/>
        <vertAlign val="baseline"/>
        <sz val="10"/>
        <color rgb="FF000000"/>
        <name val="Calibri"/>
        <family val="2"/>
        <scheme val="minor"/>
      </font>
      <fill>
        <patternFill patternType="none">
          <fgColor indexed="64"/>
          <bgColor auto="1"/>
        </patternFill>
      </fill>
    </dxf>
    <dxf>
      <font>
        <strike val="0"/>
        <outline val="0"/>
        <shadow val="0"/>
        <u val="none"/>
        <vertAlign val="baseline"/>
        <sz val="10"/>
        <color rgb="FF000000"/>
        <name val="Calibri"/>
        <family val="2"/>
        <scheme val="minor"/>
      </font>
      <fill>
        <patternFill patternType="none">
          <fgColor indexed="64"/>
          <bgColor auto="1"/>
        </patternFill>
      </fill>
    </dxf>
    <dxf>
      <font>
        <strike val="0"/>
        <outline val="0"/>
        <shadow val="0"/>
        <u val="none"/>
        <vertAlign val="baseline"/>
        <sz val="10"/>
        <color rgb="FF000000"/>
        <name val="Calibri"/>
        <family val="2"/>
        <scheme val="minor"/>
      </font>
      <fill>
        <patternFill patternType="none">
          <fgColor indexed="64"/>
          <bgColor auto="1"/>
        </patternFill>
      </fill>
    </dxf>
    <dxf>
      <font>
        <strike val="0"/>
        <outline val="0"/>
        <shadow val="0"/>
        <u val="none"/>
        <vertAlign val="baseline"/>
        <sz val="10"/>
        <color rgb="FF000000"/>
        <name val="Calibri"/>
        <family val="2"/>
        <scheme val="minor"/>
      </font>
      <fill>
        <patternFill patternType="none">
          <fgColor indexed="64"/>
          <bgColor auto="1"/>
        </patternFill>
      </fill>
    </dxf>
    <dxf>
      <font>
        <b val="0"/>
        <i val="0"/>
        <strike val="0"/>
        <condense val="0"/>
        <extend val="0"/>
        <outline val="0"/>
        <shadow val="0"/>
        <u val="none"/>
        <vertAlign val="baseline"/>
        <sz val="10"/>
        <color indexed="8"/>
        <name val="Calibri"/>
        <family val="2"/>
        <scheme val="minor"/>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8"/>
        <name val="Calibri"/>
        <family val="2"/>
        <scheme val="minor"/>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0"/>
        <color indexed="8"/>
        <name val="Calibri"/>
        <family val="2"/>
        <scheme val="minor"/>
      </font>
      <fill>
        <patternFill patternType="solid">
          <fgColor indexed="64"/>
          <bgColor rgb="FFC6EFD1"/>
        </patternFill>
      </fill>
      <alignment horizontal="general" vertical="bottom" textRotation="0" wrapText="1" indent="0" justifyLastLine="0" shrinkToFit="0" readingOrder="0"/>
    </dxf>
    <dxf>
      <font>
        <strike val="0"/>
        <outline val="0"/>
        <shadow val="0"/>
        <u val="none"/>
        <vertAlign val="baseline"/>
        <sz val="10"/>
        <color rgb="FF000000"/>
        <name val="Calibri"/>
        <family val="2"/>
        <scheme val="minor"/>
      </font>
    </dxf>
    <dxf>
      <font>
        <b/>
        <i val="0"/>
        <strike val="0"/>
        <condense val="0"/>
        <extend val="0"/>
        <outline val="0"/>
        <shadow val="0"/>
        <u val="none"/>
        <vertAlign val="baseline"/>
        <sz val="10"/>
        <color theme="0"/>
        <name val="Calibri"/>
        <family val="2"/>
        <scheme val="minor"/>
      </font>
      <fill>
        <patternFill patternType="solid">
          <fgColor indexed="64"/>
          <bgColor rgb="FF006533"/>
        </patternFill>
      </fill>
      <alignment horizontal="general" vertical="bottom" textRotation="0" wrapText="1" indent="0" justifyLastLine="0" shrinkToFit="0" readingOrder="0"/>
    </dxf>
  </dxfs>
  <tableStyles count="0" defaultTableStyle="TableStyleMedium9" defaultPivotStyle="PivotStyleLight16"/>
  <colors>
    <mruColors>
      <color rgb="FFC6EFD1"/>
      <color rgb="FF0065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440735268761223"/>
          <c:y val="9.7850116978189225E-2"/>
          <c:w val="0.44518419884598315"/>
          <c:h val="0.82755775577557755"/>
        </c:manualLayout>
      </c:layout>
      <c:radarChart>
        <c:radarStyle val="filled"/>
        <c:varyColors val="0"/>
        <c:ser>
          <c:idx val="0"/>
          <c:order val="0"/>
          <c:tx>
            <c:strRef>
              <c:f>Ergebnisse!$H$22</c:f>
              <c:strCache>
                <c:ptCount val="1"/>
                <c:pt idx="0">
                  <c:v>Ergebnis</c:v>
                </c:pt>
              </c:strCache>
            </c:strRef>
          </c:tx>
          <c:spPr>
            <a:solidFill>
              <a:srgbClr val="99CCFF"/>
            </a:solidFill>
            <a:ln w="12700">
              <a:solidFill>
                <a:srgbClr val="000000"/>
              </a:solidFill>
              <a:prstDash val="solid"/>
            </a:ln>
          </c:spPr>
          <c:cat>
            <c:strRef>
              <c:f>Ergebnisse!$O$26:$O$33</c:f>
              <c:strCache>
                <c:ptCount val="8"/>
                <c:pt idx="0">
                  <c:v>1 Richtlinien und Organisation der Informationssicherheit</c:v>
                </c:pt>
                <c:pt idx="1">
                  <c:v>2 Personal</c:v>
                </c:pt>
                <c:pt idx="2">
                  <c:v>3 Physische Sicherheit </c:v>
                </c:pt>
                <c:pt idx="3">
                  <c:v>4 Identitäts- und Zugriffsverwaltung</c:v>
                </c:pt>
                <c:pt idx="4">
                  <c:v>5 IT-Sicherheit/Cybersicherheit</c:v>
                </c:pt>
                <c:pt idx="5">
                  <c:v>6 Lieferantenbeziehungen</c:v>
                </c:pt>
                <c:pt idx="6">
                  <c:v>7 Compliance</c:v>
                </c:pt>
                <c:pt idx="7">
                  <c:v>8 Prototype Protection (na)</c:v>
                </c:pt>
              </c:strCache>
            </c:strRef>
          </c:cat>
          <c:val>
            <c:numRef>
              <c:f>Ergebnisse!$N$26:$N$33</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84F8-4C2F-B366-4EC2B256F2D0}"/>
            </c:ext>
          </c:extLst>
        </c:ser>
        <c:ser>
          <c:idx val="1"/>
          <c:order val="1"/>
          <c:tx>
            <c:strRef>
              <c:f>Ergebnisse!$G$22</c:f>
              <c:strCache>
                <c:ptCount val="1"/>
                <c:pt idx="0">
                  <c:v>Ziel-Reifegrad</c:v>
                </c:pt>
              </c:strCache>
            </c:strRef>
          </c:tx>
          <c:spPr>
            <a:noFill/>
            <a:ln w="25400">
              <a:solidFill>
                <a:srgbClr val="339966"/>
              </a:solidFill>
              <a:prstDash val="solid"/>
            </a:ln>
          </c:spPr>
          <c:cat>
            <c:strRef>
              <c:f>Ergebnisse!$O$26:$O$33</c:f>
              <c:strCache>
                <c:ptCount val="8"/>
                <c:pt idx="0">
                  <c:v>1 Richtlinien und Organisation der Informationssicherheit</c:v>
                </c:pt>
                <c:pt idx="1">
                  <c:v>2 Personal</c:v>
                </c:pt>
                <c:pt idx="2">
                  <c:v>3 Physische Sicherheit </c:v>
                </c:pt>
                <c:pt idx="3">
                  <c:v>4 Identitäts- und Zugriffsverwaltung</c:v>
                </c:pt>
                <c:pt idx="4">
                  <c:v>5 IT-Sicherheit/Cybersicherheit</c:v>
                </c:pt>
                <c:pt idx="5">
                  <c:v>6 Lieferantenbeziehungen</c:v>
                </c:pt>
                <c:pt idx="6">
                  <c:v>7 Compliance</c:v>
                </c:pt>
                <c:pt idx="7">
                  <c:v>8 Prototype Protection (na)</c:v>
                </c:pt>
              </c:strCache>
            </c:strRef>
          </c:cat>
          <c:val>
            <c:numRef>
              <c:f>Ergebnisse!$M$26:$M$33</c:f>
              <c:numCache>
                <c:formatCode>0.00</c:formatCode>
                <c:ptCount val="8"/>
                <c:pt idx="0">
                  <c:v>3</c:v>
                </c:pt>
                <c:pt idx="1">
                  <c:v>3</c:v>
                </c:pt>
                <c:pt idx="2">
                  <c:v>3</c:v>
                </c:pt>
                <c:pt idx="3">
                  <c:v>3</c:v>
                </c:pt>
                <c:pt idx="4">
                  <c:v>3</c:v>
                </c:pt>
                <c:pt idx="5">
                  <c:v>3</c:v>
                </c:pt>
                <c:pt idx="6">
                  <c:v>3</c:v>
                </c:pt>
                <c:pt idx="7">
                  <c:v>0</c:v>
                </c:pt>
              </c:numCache>
            </c:numRef>
          </c:val>
          <c:extLst>
            <c:ext xmlns:c16="http://schemas.microsoft.com/office/drawing/2014/chart" uri="{C3380CC4-5D6E-409C-BE32-E72D297353CC}">
              <c16:uniqueId val="{00000001-84F8-4C2F-B366-4EC2B256F2D0}"/>
            </c:ext>
          </c:extLst>
        </c:ser>
        <c:dLbls>
          <c:showLegendKey val="0"/>
          <c:showVal val="0"/>
          <c:showCatName val="0"/>
          <c:showSerName val="0"/>
          <c:showPercent val="0"/>
          <c:showBubbleSize val="0"/>
        </c:dLbls>
        <c:axId val="85564800"/>
        <c:axId val="86189184"/>
      </c:radarChart>
      <c:catAx>
        <c:axId val="85564800"/>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825" b="0" i="0" u="none" strike="noStrike" baseline="0">
                <a:solidFill>
                  <a:srgbClr val="000000"/>
                </a:solidFill>
                <a:latin typeface="Arial"/>
                <a:ea typeface="Arial"/>
                <a:cs typeface="Arial"/>
              </a:defRPr>
            </a:pPr>
            <a:endParaRPr lang="fr-DE"/>
          </a:p>
        </c:txPr>
        <c:crossAx val="86189184"/>
        <c:crossesAt val="0"/>
        <c:auto val="0"/>
        <c:lblAlgn val="ctr"/>
        <c:lblOffset val="100"/>
        <c:noMultiLvlLbl val="0"/>
      </c:catAx>
      <c:valAx>
        <c:axId val="86189184"/>
        <c:scaling>
          <c:orientation val="minMax"/>
          <c:max val="5"/>
        </c:scaling>
        <c:delete val="0"/>
        <c:axPos val="l"/>
        <c:majorGridlines>
          <c:spPr>
            <a:ln w="3175">
              <a:solidFill>
                <a:srgbClr val="000000"/>
              </a:solidFill>
              <a:prstDash val="solid"/>
            </a:ln>
          </c:spPr>
        </c:majorGridlines>
        <c:numFmt formatCode="0" sourceLinked="0"/>
        <c:majorTickMark val="cross"/>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fr-DE"/>
          </a:p>
        </c:txPr>
        <c:crossAx val="85564800"/>
        <c:crosses val="autoZero"/>
        <c:crossBetween val="midCat"/>
        <c:majorUnit val="1"/>
        <c:minorUnit val="0.2"/>
      </c:valAx>
      <c:spPr>
        <a:noFill/>
        <a:ln w="25400">
          <a:noFill/>
        </a:ln>
      </c:spPr>
    </c:plotArea>
    <c:legend>
      <c:legendPos val="r"/>
      <c:layout>
        <c:manualLayout>
          <c:xMode val="edge"/>
          <c:yMode val="edge"/>
          <c:x val="0.74733749605500222"/>
          <c:y val="0.85148514851485146"/>
          <c:w val="0.21461219174087254"/>
          <c:h val="4.4554455445544594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fr-DE"/>
        </a:p>
      </c:txPr>
    </c:legend>
    <c:plotVisOnly val="1"/>
    <c:dispBlanksAs val="gap"/>
    <c:showDLblsOverMax val="0"/>
  </c:chart>
  <c:spPr>
    <a:noFill/>
    <a:ln w="9525">
      <a:noFill/>
    </a:ln>
  </c:spPr>
  <c:txPr>
    <a:bodyPr/>
    <a:lstStyle/>
    <a:p>
      <a:pPr>
        <a:defRPr sz="1000" b="0" i="0" u="none" strike="noStrike" baseline="0">
          <a:solidFill>
            <a:srgbClr val="000000"/>
          </a:solidFill>
          <a:latin typeface="Porsche News Gothic"/>
          <a:ea typeface="Porsche News Gothic"/>
          <a:cs typeface="Porsche News Gothic"/>
        </a:defRPr>
      </a:pPr>
      <a:endParaRPr lang="fr-DE"/>
    </a:p>
  </c:txPr>
  <c:printSettings>
    <c:headerFooter alignWithMargins="0"/>
    <c:pageMargins b="0.984251969" l="0.78740157499999996" r="0.78740157499999996" t="0.984251969"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409302032984894"/>
          <c:y val="9.8844884488448831E-2"/>
          <c:w val="0.44518419884598315"/>
          <c:h val="0.82755775577557755"/>
        </c:manualLayout>
      </c:layout>
      <c:radarChart>
        <c:radarStyle val="filled"/>
        <c:varyColors val="0"/>
        <c:ser>
          <c:idx val="0"/>
          <c:order val="0"/>
          <c:tx>
            <c:strRef>
              <c:f>Ergebnisse!$H$22</c:f>
              <c:strCache>
                <c:ptCount val="1"/>
                <c:pt idx="0">
                  <c:v>Ergebnis</c:v>
                </c:pt>
              </c:strCache>
            </c:strRef>
          </c:tx>
          <c:spPr>
            <a:solidFill>
              <a:srgbClr val="99CCFF"/>
            </a:solidFill>
            <a:ln w="12700">
              <a:solidFill>
                <a:srgbClr val="000000"/>
              </a:solidFill>
              <a:prstDash val="solid"/>
            </a:ln>
          </c:spPr>
          <c:cat>
            <c:strRef>
              <c:f>Ergebnisse!$O$36:$O$52</c:f>
              <c:strCache>
                <c:ptCount val="17"/>
                <c:pt idx="0">
                  <c:v>1.1 Richtlinien zur Informationssicherheit</c:v>
                </c:pt>
                <c:pt idx="1">
                  <c:v>1.2 Organisation der Informationssicherheit</c:v>
                </c:pt>
                <c:pt idx="2">
                  <c:v>1.3 Asset-Management</c:v>
                </c:pt>
                <c:pt idx="3">
                  <c:v>1.4  Risikomanagement für Informationssicherheit</c:v>
                </c:pt>
                <c:pt idx="4">
                  <c:v>1.5 Assessments</c:v>
                </c:pt>
                <c:pt idx="5">
                  <c:v>1.6 Vorfall- und Krisenmanagement</c:v>
                </c:pt>
                <c:pt idx="6">
                  <c:v>2.1 Personal</c:v>
                </c:pt>
                <c:pt idx="7">
                  <c:v>3.1 Physische Sicherheit</c:v>
                </c:pt>
                <c:pt idx="8">
                  <c:v>4.1 Identitätsverwaltung</c:v>
                </c:pt>
                <c:pt idx="9">
                  <c:v>4.2 Zugriffsverwaltung</c:v>
                </c:pt>
                <c:pt idx="10">
                  <c:v>5.1 Kryptografie</c:v>
                </c:pt>
                <c:pt idx="11">
                  <c:v>5.2 Operations Security</c:v>
                </c:pt>
                <c:pt idx="12">
                  <c:v>5.3 Systemanschaffung, Anforderungsmanagement und Entwicklung</c:v>
                </c:pt>
                <c:pt idx="13">
                  <c:v>6.1 Lieferantenbeziehungen</c:v>
                </c:pt>
                <c:pt idx="14">
                  <c:v>7.1 Compliance</c:v>
                </c:pt>
                <c:pt idx="15">
                  <c:v>8.1 Prototypenschutz - Physische und umgebungsbezogene Sicherheit (na)</c:v>
                </c:pt>
                <c:pt idx="16">
                  <c:v>8.2 Prototypenschutz - Organisatorische Anforderungen (na)</c:v>
                </c:pt>
              </c:strCache>
            </c:strRef>
          </c:cat>
          <c:val>
            <c:numRef>
              <c:f>Ergebnisse!$N$36:$N$52</c:f>
              <c:numCache>
                <c:formatCode>0.00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0-4B3F-462E-B17F-783D8E1E6C97}"/>
            </c:ext>
          </c:extLst>
        </c:ser>
        <c:ser>
          <c:idx val="1"/>
          <c:order val="1"/>
          <c:tx>
            <c:strRef>
              <c:f>Ergebnisse!$G$22</c:f>
              <c:strCache>
                <c:ptCount val="1"/>
                <c:pt idx="0">
                  <c:v>Ziel-Reifegrad</c:v>
                </c:pt>
              </c:strCache>
            </c:strRef>
          </c:tx>
          <c:spPr>
            <a:noFill/>
            <a:ln w="25400">
              <a:solidFill>
                <a:srgbClr val="339966"/>
              </a:solidFill>
              <a:prstDash val="solid"/>
            </a:ln>
          </c:spPr>
          <c:cat>
            <c:strRef>
              <c:f>Ergebnisse!$O$36:$O$52</c:f>
              <c:strCache>
                <c:ptCount val="17"/>
                <c:pt idx="0">
                  <c:v>1.1 Richtlinien zur Informationssicherheit</c:v>
                </c:pt>
                <c:pt idx="1">
                  <c:v>1.2 Organisation der Informationssicherheit</c:v>
                </c:pt>
                <c:pt idx="2">
                  <c:v>1.3 Asset-Management</c:v>
                </c:pt>
                <c:pt idx="3">
                  <c:v>1.4  Risikomanagement für Informationssicherheit</c:v>
                </c:pt>
                <c:pt idx="4">
                  <c:v>1.5 Assessments</c:v>
                </c:pt>
                <c:pt idx="5">
                  <c:v>1.6 Vorfall- und Krisenmanagement</c:v>
                </c:pt>
                <c:pt idx="6">
                  <c:v>2.1 Personal</c:v>
                </c:pt>
                <c:pt idx="7">
                  <c:v>3.1 Physische Sicherheit</c:v>
                </c:pt>
                <c:pt idx="8">
                  <c:v>4.1 Identitätsverwaltung</c:v>
                </c:pt>
                <c:pt idx="9">
                  <c:v>4.2 Zugriffsverwaltung</c:v>
                </c:pt>
                <c:pt idx="10">
                  <c:v>5.1 Kryptografie</c:v>
                </c:pt>
                <c:pt idx="11">
                  <c:v>5.2 Operations Security</c:v>
                </c:pt>
                <c:pt idx="12">
                  <c:v>5.3 Systemanschaffung, Anforderungsmanagement und Entwicklung</c:v>
                </c:pt>
                <c:pt idx="13">
                  <c:v>6.1 Lieferantenbeziehungen</c:v>
                </c:pt>
                <c:pt idx="14">
                  <c:v>7.1 Compliance</c:v>
                </c:pt>
                <c:pt idx="15">
                  <c:v>8.1 Prototypenschutz - Physische und umgebungsbezogene Sicherheit (na)</c:v>
                </c:pt>
                <c:pt idx="16">
                  <c:v>8.2 Prototypenschutz - Organisatorische Anforderungen (na)</c:v>
                </c:pt>
              </c:strCache>
            </c:strRef>
          </c:cat>
          <c:val>
            <c:numRef>
              <c:f>Ergebnisse!$M$36:$M$52</c:f>
              <c:numCache>
                <c:formatCode>0.00</c:formatCode>
                <c:ptCount val="17"/>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0</c:v>
                </c:pt>
                <c:pt idx="16">
                  <c:v>0</c:v>
                </c:pt>
              </c:numCache>
            </c:numRef>
          </c:val>
          <c:extLst>
            <c:ext xmlns:c16="http://schemas.microsoft.com/office/drawing/2014/chart" uri="{C3380CC4-5D6E-409C-BE32-E72D297353CC}">
              <c16:uniqueId val="{00000001-4B3F-462E-B17F-783D8E1E6C97}"/>
            </c:ext>
          </c:extLst>
        </c:ser>
        <c:dLbls>
          <c:showLegendKey val="0"/>
          <c:showVal val="0"/>
          <c:showCatName val="0"/>
          <c:showSerName val="0"/>
          <c:showPercent val="0"/>
          <c:showBubbleSize val="0"/>
        </c:dLbls>
        <c:axId val="85564800"/>
        <c:axId val="86189184"/>
      </c:radarChart>
      <c:catAx>
        <c:axId val="85564800"/>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nchor="ctr" anchorCtr="0"/>
          <a:lstStyle/>
          <a:p>
            <a:pPr>
              <a:defRPr sz="825" b="0" i="0" u="none" strike="noStrike" baseline="0">
                <a:solidFill>
                  <a:srgbClr val="000000"/>
                </a:solidFill>
                <a:latin typeface="Arial"/>
                <a:ea typeface="Arial"/>
                <a:cs typeface="Arial"/>
              </a:defRPr>
            </a:pPr>
            <a:endParaRPr lang="fr-DE"/>
          </a:p>
        </c:txPr>
        <c:crossAx val="86189184"/>
        <c:crossesAt val="0"/>
        <c:auto val="0"/>
        <c:lblAlgn val="ctr"/>
        <c:lblOffset val="100"/>
        <c:noMultiLvlLbl val="0"/>
      </c:catAx>
      <c:valAx>
        <c:axId val="86189184"/>
        <c:scaling>
          <c:orientation val="minMax"/>
          <c:max val="5"/>
        </c:scaling>
        <c:delete val="0"/>
        <c:axPos val="l"/>
        <c:majorGridlines>
          <c:spPr>
            <a:ln w="3175">
              <a:solidFill>
                <a:srgbClr val="000000"/>
              </a:solidFill>
              <a:prstDash val="solid"/>
            </a:ln>
          </c:spPr>
        </c:majorGridlines>
        <c:numFmt formatCode="0" sourceLinked="0"/>
        <c:majorTickMark val="cross"/>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Arial"/>
                <a:ea typeface="Arial"/>
                <a:cs typeface="Arial"/>
              </a:defRPr>
            </a:pPr>
            <a:endParaRPr lang="fr-DE"/>
          </a:p>
        </c:txPr>
        <c:crossAx val="85564800"/>
        <c:crosses val="autoZero"/>
        <c:crossBetween val="midCat"/>
        <c:majorUnit val="1"/>
        <c:minorUnit val="0.2"/>
      </c:valAx>
      <c:spPr>
        <a:noFill/>
        <a:ln w="25400">
          <a:noFill/>
        </a:ln>
      </c:spPr>
    </c:plotArea>
    <c:legend>
      <c:legendPos val="r"/>
      <c:layout>
        <c:manualLayout>
          <c:xMode val="edge"/>
          <c:yMode val="edge"/>
          <c:x val="0.75587187009529611"/>
          <c:y val="0.94392196033156484"/>
          <c:w val="0.21461219174087254"/>
          <c:h val="4.4554455445544594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fr-DE"/>
        </a:p>
      </c:txPr>
    </c:legend>
    <c:plotVisOnly val="1"/>
    <c:dispBlanksAs val="gap"/>
    <c:showDLblsOverMax val="0"/>
  </c:chart>
  <c:spPr>
    <a:noFill/>
    <a:ln w="9525">
      <a:noFill/>
    </a:ln>
  </c:spPr>
  <c:txPr>
    <a:bodyPr/>
    <a:lstStyle/>
    <a:p>
      <a:pPr>
        <a:defRPr sz="1000" b="0" i="0" u="none" strike="noStrike" baseline="0">
          <a:solidFill>
            <a:srgbClr val="000000"/>
          </a:solidFill>
          <a:latin typeface="Porsche News Gothic"/>
          <a:ea typeface="Porsche News Gothic"/>
          <a:cs typeface="Porsche News Gothic"/>
        </a:defRPr>
      </a:pPr>
      <a:endParaRPr lang="fr-DE"/>
    </a:p>
  </c:txPr>
  <c:printSettings>
    <c:headerFooter alignWithMargins="0"/>
    <c:pageMargins b="0.984251969" l="0.78740157499999996" r="0.78740157499999996" t="0.984251969" header="0.51180555555555551" footer="0.51180555555555551"/>
    <c:pageSetup firstPageNumber="0"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tif"/><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2.png"/><Relationship Id="rId1" Type="http://schemas.openxmlformats.org/officeDocument/2006/relationships/chart" Target="../charts/chart1.xml"/><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2</xdr:col>
      <xdr:colOff>2095500</xdr:colOff>
      <xdr:row>0</xdr:row>
      <xdr:rowOff>76200</xdr:rowOff>
    </xdr:from>
    <xdr:ext cx="0" cy="1833245"/>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74520" y="76200"/>
          <a:ext cx="0" cy="183324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oneCellAnchor>
  <xdr:twoCellAnchor editAs="oneCell">
    <xdr:from>
      <xdr:col>1</xdr:col>
      <xdr:colOff>4095750</xdr:colOff>
      <xdr:row>0</xdr:row>
      <xdr:rowOff>85725</xdr:rowOff>
    </xdr:from>
    <xdr:to>
      <xdr:col>1</xdr:col>
      <xdr:colOff>6986909</xdr:colOff>
      <xdr:row>0</xdr:row>
      <xdr:rowOff>647700</xdr:rowOff>
    </xdr:to>
    <xdr:pic>
      <xdr:nvPicPr>
        <xdr:cNvPr id="5" name="Picture 6">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10050" y="85725"/>
          <a:ext cx="2895600" cy="5619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editAs="oneCell">
    <xdr:from>
      <xdr:col>1</xdr:col>
      <xdr:colOff>30507</xdr:colOff>
      <xdr:row>13</xdr:row>
      <xdr:rowOff>57746</xdr:rowOff>
    </xdr:from>
    <xdr:to>
      <xdr:col>1</xdr:col>
      <xdr:colOff>2336252</xdr:colOff>
      <xdr:row>17</xdr:row>
      <xdr:rowOff>50637</xdr:rowOff>
    </xdr:to>
    <xdr:pic>
      <xdr:nvPicPr>
        <xdr:cNvPr id="4" name="Grafik 3">
          <a:extLst>
            <a:ext uri="{FF2B5EF4-FFF2-40B4-BE49-F238E27FC236}">
              <a16:creationId xmlns:a16="http://schemas.microsoft.com/office/drawing/2014/main" id="{D36C6969-DD02-42DE-8F5E-3DFFCD2E35CA}"/>
            </a:ext>
          </a:extLst>
        </xdr:cNvPr>
        <xdr:cNvPicPr>
          <a:picLocks noChangeAspect="1"/>
        </xdr:cNvPicPr>
      </xdr:nvPicPr>
      <xdr:blipFill>
        <a:blip xmlns:r="http://schemas.openxmlformats.org/officeDocument/2006/relationships" r:embed="rId3"/>
        <a:stretch/>
      </xdr:blipFill>
      <xdr:spPr>
        <a:xfrm>
          <a:off x="137373" y="4118648"/>
          <a:ext cx="2307336" cy="6370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2047875</xdr:colOff>
      <xdr:row>0</xdr:row>
      <xdr:rowOff>85725</xdr:rowOff>
    </xdr:from>
    <xdr:to>
      <xdr:col>2</xdr:col>
      <xdr:colOff>4940622</xdr:colOff>
      <xdr:row>0</xdr:row>
      <xdr:rowOff>647700</xdr:rowOff>
    </xdr:to>
    <xdr:pic>
      <xdr:nvPicPr>
        <xdr:cNvPr id="5" name="Picture 1">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43350" y="85725"/>
          <a:ext cx="2895600" cy="5619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83820</xdr:colOff>
      <xdr:row>7</xdr:row>
      <xdr:rowOff>60960</xdr:rowOff>
    </xdr:from>
    <xdr:to>
      <xdr:col>7</xdr:col>
      <xdr:colOff>664845</xdr:colOff>
      <xdr:row>9</xdr:row>
      <xdr:rowOff>327660</xdr:rowOff>
    </xdr:to>
    <xdr:graphicFrame macro="">
      <xdr:nvGraphicFramePr>
        <xdr:cNvPr id="2" name="Diagramm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990600</xdr:colOff>
      <xdr:row>18</xdr:row>
      <xdr:rowOff>57150</xdr:rowOff>
    </xdr:from>
    <xdr:to>
      <xdr:col>6</xdr:col>
      <xdr:colOff>342900</xdr:colOff>
      <xdr:row>18</xdr:row>
      <xdr:rowOff>493049</xdr:rowOff>
    </xdr:to>
    <xdr:pic>
      <xdr:nvPicPr>
        <xdr:cNvPr id="4" name="Picture 6">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71950" y="11049000"/>
          <a:ext cx="2076450" cy="41910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1</xdr:col>
      <xdr:colOff>12700</xdr:colOff>
      <xdr:row>11</xdr:row>
      <xdr:rowOff>19050</xdr:rowOff>
    </xdr:from>
    <xdr:to>
      <xdr:col>7</xdr:col>
      <xdr:colOff>704850</xdr:colOff>
      <xdr:row>16</xdr:row>
      <xdr:rowOff>355600</xdr:rowOff>
    </xdr:to>
    <xdr:graphicFrame macro="">
      <xdr:nvGraphicFramePr>
        <xdr:cNvPr id="8" name="Diagramm 7">
          <a:extLst>
            <a:ext uri="{FF2B5EF4-FFF2-40B4-BE49-F238E27FC236}">
              <a16:creationId xmlns:a16="http://schemas.microsoft.com/office/drawing/2014/main" id="{00000000-0008-0000-0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5</xdr:col>
      <xdr:colOff>1190625</xdr:colOff>
      <xdr:row>0</xdr:row>
      <xdr:rowOff>114300</xdr:rowOff>
    </xdr:from>
    <xdr:to>
      <xdr:col>7</xdr:col>
      <xdr:colOff>645448</xdr:colOff>
      <xdr:row>0</xdr:row>
      <xdr:rowOff>683548</xdr:rowOff>
    </xdr:to>
    <xdr:pic>
      <xdr:nvPicPr>
        <xdr:cNvPr id="10" name="Picture 1">
          <a:extLst>
            <a:ext uri="{FF2B5EF4-FFF2-40B4-BE49-F238E27FC236}">
              <a16:creationId xmlns:a16="http://schemas.microsoft.com/office/drawing/2014/main" id="{00000000-0008-0000-0700-00000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371975" y="114300"/>
          <a:ext cx="2895600" cy="56197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xdr:col>
      <xdr:colOff>3836262</xdr:colOff>
      <xdr:row>6</xdr:row>
      <xdr:rowOff>142679</xdr:rowOff>
    </xdr:to>
    <xdr:pic>
      <xdr:nvPicPr>
        <xdr:cNvPr id="4" name="Picture 3">
          <a:extLst>
            <a:ext uri="{FF2B5EF4-FFF2-40B4-BE49-F238E27FC236}">
              <a16:creationId xmlns:a16="http://schemas.microsoft.com/office/drawing/2014/main" id="{FC621B0B-F4A9-4150-E65A-E16E94F46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7160" y="2072640"/>
          <a:ext cx="3837214" cy="1345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0000000}" name="Tabelle68" displayName="Tabelle68" ref="B2:H23" totalsRowShown="0" headerRowDxfId="291" dataDxfId="290">
  <autoFilter ref="B2:H23" xr:uid="{00000000-0009-0000-0100-000007000000}"/>
  <tableColumns count="7">
    <tableColumn id="1" xr3:uid="{00000000-0010-0000-0000-000001000000}" name=" " dataDxfId="289"/>
    <tableColumn id="2" xr3:uid="{00000000-0010-0000-0000-000002000000}" name="Reifegrad 0" dataDxfId="288"/>
    <tableColumn id="3" xr3:uid="{00000000-0010-0000-0000-000003000000}" name="Reifegrad 1" dataDxfId="287"/>
    <tableColumn id="4" xr3:uid="{00000000-0010-0000-0000-000004000000}" name="Reifegrad 2" dataDxfId="286"/>
    <tableColumn id="5" xr3:uid="{00000000-0010-0000-0000-000005000000}" name="Reifegrad 3" dataDxfId="285"/>
    <tableColumn id="6" xr3:uid="{00000000-0010-0000-0000-000006000000}" name="Reifegrad 4" dataDxfId="284"/>
    <tableColumn id="7" xr3:uid="{00000000-0010-0000-0000-000007000000}" name="Reifegrad 5" dataDxfId="28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le6" displayName="Tabelle6" ref="B29:E61" totalsRowShown="0" headerRowDxfId="282" dataDxfId="281">
  <autoFilter ref="B29:E61" xr:uid="{00000000-0009-0000-0100-000001000000}"/>
  <sortState xmlns:xlrd2="http://schemas.microsoft.com/office/spreadsheetml/2017/richdata2" ref="B30:E61">
    <sortCondition ref="B29:B61"/>
  </sortState>
  <tableColumns count="4">
    <tableColumn id="1" xr3:uid="{00000000-0010-0000-0100-000001000000}" name="Begriff" dataDxfId="280"/>
    <tableColumn id="2" xr3:uid="{00000000-0010-0000-0100-000002000000}" name=" " dataDxfId="279"/>
    <tableColumn id="3" xr3:uid="{00000000-0010-0000-0100-000003000000}" name="Erläuterung" dataDxfId="278"/>
    <tableColumn id="4" xr3:uid="{00000000-0010-0000-0100-000004000000}" name="Beispiele" dataDxfId="277"/>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elle9" displayName="Tabelle9" ref="B16:E24" totalsRowShown="0" headerRowDxfId="276" dataDxfId="275">
  <autoFilter ref="B16:E24" xr:uid="{00000000-0009-0000-0100-000005000000}"/>
  <tableColumns count="4">
    <tableColumn id="1" xr3:uid="{00000000-0010-0000-0200-000001000000}" name="Begriff" dataDxfId="274"/>
    <tableColumn id="2" xr3:uid="{00000000-0010-0000-0200-000002000000}" name=" " dataDxfId="273"/>
    <tableColumn id="3" xr3:uid="{00000000-0010-0000-0200-000003000000}" name="Erläuterung" dataDxfId="272"/>
    <tableColumn id="4" xr3:uid="{00000000-0010-0000-0200-000004000000}" name="Beispiele" dataDxfId="271"/>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ISMS_Checkliste" displayName="ISMS_Checkliste" ref="A2:AA66" totalsRowShown="0" headerRowDxfId="270" dataDxfId="269">
  <autoFilter ref="A2:AA66" xr:uid="{00000000-0009-0000-0100-000002000000}"/>
  <sortState xmlns:xlrd2="http://schemas.microsoft.com/office/spreadsheetml/2017/richdata2" ref="A3:AA66">
    <sortCondition ref="C2:C66"/>
  </sortState>
  <tableColumns count="27">
    <tableColumn id="5" xr3:uid="{00000000-0010-0000-0300-000005000000}" name="Row_Format" dataDxfId="268">
      <calculatedColumnFormula>IF(AND($B3&lt;&gt;"",$C$3="1",NOT(ISBLANK($C3))),"header",IF(AND($B3&lt;&gt;"",$C$3&lt;&gt;"1",NOT(ISBLANK($C3))),"blank",IF(AND($B3&lt;&gt;"",#REF!="01",NOT(ISBLANK(#REF!))),"header",IF(AND($B3&lt;&gt;"",#REF!&lt;&gt;"01",NOT(ISBLANK(#REF!))),"blank",IF(AND($B3&lt;&gt;"",#REF!&lt;&gt;"01",NOT(ISBLANK(#REF!))),"blank",IF(AND($C$3="1",ISBLANK($C3),ISBLANK($B3)),"blank","control"))))))</calculatedColumnFormula>
    </tableColumn>
    <tableColumn id="6" xr3:uid="{00000000-0010-0000-0300-000006000000}" name="Is_Title?" dataDxfId="267"/>
    <tableColumn id="9" xr3:uid="{00000000-0010-0000-0300-000009000000}" name="Kontrollnummer" dataDxfId="266"/>
    <tableColumn id="8" xr3:uid="{00000000-0010-0000-0300-000008000000}" name="Reife-grad" dataDxfId="265"/>
    <tableColumn id="28" xr3:uid="{00000000-0010-0000-0300-00001C000000}" name="Beschreibung der Umsetzung" dataDxfId="264"/>
    <tableColumn id="2" xr3:uid="{00000000-0010-0000-0300-000002000000}" name="Referenz Dokumentation" dataDxfId="263"/>
    <tableColumn id="1" xr3:uid="{00000000-0010-0000-0300-000001000000}" name="Feststellungen / Auditergebnis" dataDxfId="262"/>
    <tableColumn id="10" xr3:uid="{00000000-0010-0000-0300-00000A000000}" name="Kontrollfrage" dataDxfId="261"/>
    <tableColumn id="14" xr3:uid="{00000000-0010-0000-0300-00000E000000}" name="Ziel" dataDxfId="260"/>
    <tableColumn id="30" xr3:uid="{00000000-0010-0000-0300-00001E000000}" name="Anforderungen _x000a_(muss)" dataDxfId="259"/>
    <tableColumn id="11" xr3:uid="{00000000-0010-0000-0300-00000B000000}" name="Anforderungen _x000a_(sollte)" dataDxfId="258"/>
    <tableColumn id="31" xr3:uid="{00000000-0010-0000-0300-00001F000000}" name="Zusatzanforderungen_x000a_bei hohem Schutzbedarf" dataDxfId="257"/>
    <tableColumn id="32" xr3:uid="{00000000-0010-0000-0300-000020000000}" name="Zusatzanforderungen_x000a_bei sehr hohem Schutzbedarf" dataDxfId="256"/>
    <tableColumn id="4" xr3:uid="{CADD8F51-F82D-4665-B276-CD6A0754390A}" name="Zusätzliche Anforderungen für das vereinfachte Gruppen Assessment (SGA, en: Simplified Group Assessments)" dataDxfId="255"/>
    <tableColumn id="13" xr3:uid="{00000000-0010-0000-0300-00000D000000}" name="Verweisung auf andere Normen" dataDxfId="254"/>
    <tableColumn id="3" xr3:uid="{00000000-0010-0000-0300-000003000000}" name="Verweisung auf Implementierungsanleitung" dataDxfId="253"/>
    <tableColumn id="16" xr3:uid="{00000000-0010-0000-0300-000010000000}" name="Maßnahmen/Empfehlungen" dataDxfId="252"/>
    <tableColumn id="17" xr3:uid="{00000000-0010-0000-0300-000011000000}" name="Datum der Prüfung" dataDxfId="251"/>
    <tableColumn id="18" xr3:uid="{00000000-0010-0000-0300-000012000000}" name="Datum des Abschlusses" dataDxfId="250"/>
    <tableColumn id="19" xr3:uid="{00000000-0010-0000-0300-000013000000}" name="Verantwortliche Abteilung" dataDxfId="249"/>
    <tableColumn id="20" xr3:uid="{00000000-0010-0000-0300-000014000000}" name="Kontakt" dataDxfId="248"/>
    <tableColumn id="21" xr3:uid="{00000000-0010-0000-0300-000015000000}" name="Weitere Informationen" dataDxfId="247"/>
    <tableColumn id="22" xr3:uid="{00000000-0010-0000-0300-000016000000}" name="Hilfestellung:_x000a_Beispiele „Normaler Schutzbedarf“" dataDxfId="246"/>
    <tableColumn id="23" xr3:uid="{00000000-0010-0000-0300-000017000000}" name="Hilfestellung:_x000a_Beispiele „Hoher Schutzbedarf“" dataDxfId="245"/>
    <tableColumn id="25" xr3:uid="{00000000-0010-0000-0300-000019000000}" name="Hilfestellung:_x000a_Beispiele „Sehr hoher Schutzbedarf“" dataDxfId="244"/>
    <tableColumn id="26" xr3:uid="{00000000-0010-0000-0300-00001A000000}" name="Mögliche Fragestellungen (Beispiele, nicht verbindlich)" dataDxfId="243"/>
    <tableColumn id="27" xr3:uid="{00000000-0010-0000-0300-00001B000000}" name="Mögliche Nachweise (nicht verbindlich)" dataDxfId="24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ISMS_Checkliste4" displayName="ISMS_Checkliste4" ref="A2:X25" totalsRowShown="0" headerRowDxfId="241" dataDxfId="240">
  <autoFilter ref="A2:X25" xr:uid="{00000000-0009-0000-0100-000003000000}"/>
  <sortState xmlns:xlrd2="http://schemas.microsoft.com/office/spreadsheetml/2017/richdata2" ref="A3:X25">
    <sortCondition ref="C2:C25"/>
  </sortState>
  <tableColumns count="24">
    <tableColumn id="5" xr3:uid="{00000000-0010-0000-0400-000005000000}" name="Row_Format" dataDxfId="239">
      <calculatedColumnFormula>IF(AND($B3="x",$C$3="1",NOT(ISBLANK($C3))),"header",IF(AND($B3="x",$C$3&lt;&gt;"1",NOT(ISBLANK($C3))),"blank",IF(AND($B3="x",#REF!="01",NOT(ISBLANK(#REF!))),"header",IF(AND($B3="x",#REF!&lt;&gt;"01",NOT(ISBLANK(#REF!))),"blank",IF(AND($B3="x",#REF!&lt;&gt;"01",NOT(ISBLANK(#REF!))),"blank",IF(AND($C$3="1",ISBLANK($C3),ISBLANK($B3)),"blank","control"))))))</calculatedColumnFormula>
    </tableColumn>
    <tableColumn id="6" xr3:uid="{00000000-0010-0000-0400-000006000000}" name="Is_Title?" dataDxfId="238"/>
    <tableColumn id="9" xr3:uid="{00000000-0010-0000-0400-000009000000}" name="Kontrollnummer" dataDxfId="237"/>
    <tableColumn id="8" xr3:uid="{00000000-0010-0000-0400-000008000000}" name="Reifegrad" dataDxfId="236"/>
    <tableColumn id="28" xr3:uid="{00000000-0010-0000-0400-00001C000000}" name="Beschreibung der Umsetzung" dataDxfId="235"/>
    <tableColumn id="2" xr3:uid="{00000000-0010-0000-0400-000002000000}" name="Referenz Dokumentation" dataDxfId="234"/>
    <tableColumn id="1" xr3:uid="{00000000-0010-0000-0400-000001000000}" name="Feststellungen / Auditergebnis" dataDxfId="233"/>
    <tableColumn id="10" xr3:uid="{00000000-0010-0000-0400-00000A000000}" name="Kontrollfrage" dataDxfId="232"/>
    <tableColumn id="14" xr3:uid="{00000000-0010-0000-0400-00000E000000}" name="Ziel" dataDxfId="231"/>
    <tableColumn id="30" xr3:uid="{00000000-0010-0000-0400-00001E000000}" name="Anforderungen _x000a_(muss)" dataDxfId="230"/>
    <tableColumn id="11" xr3:uid="{00000000-0010-0000-0400-00000B000000}" name="Anforderungen _x000a_(sollte)" dataDxfId="229"/>
    <tableColumn id="4" xr3:uid="{00000000-0010-0000-0400-000004000000}" name="Verweisung auf andere Normen" dataDxfId="228"/>
    <tableColumn id="16" xr3:uid="{00000000-0010-0000-0400-000010000000}" name="Maßnahmen/Empfehlungen" dataDxfId="227"/>
    <tableColumn id="17" xr3:uid="{00000000-0010-0000-0400-000011000000}" name="Date of assessment" dataDxfId="226"/>
    <tableColumn id="18" xr3:uid="{00000000-0010-0000-0400-000012000000}" name="Date of completion" dataDxfId="225"/>
    <tableColumn id="19" xr3:uid="{00000000-0010-0000-0400-000013000000}" name="Responsible department" dataDxfId="224"/>
    <tableColumn id="20" xr3:uid="{00000000-0010-0000-0400-000014000000}" name="Contact" dataDxfId="223"/>
    <tableColumn id="21" xr3:uid="{00000000-0010-0000-0400-000015000000}" name="Weitere Informationen" dataDxfId="222"/>
    <tableColumn id="22" xr3:uid="{00000000-0010-0000-0400-000016000000}" name="Hilfestellung:_x000a_Beispiele „Normaler Schutzbedarf“" dataDxfId="221"/>
    <tableColumn id="23" xr3:uid="{00000000-0010-0000-0400-000017000000}" name="Hilfestellung:_x000a_Beispiele „Hoher Schutzbedarf“" dataDxfId="220"/>
    <tableColumn id="24" xr3:uid="{00000000-0010-0000-0400-000018000000}" name="Hilfestellung:_x000a_Beispiele „Sehr hoher Schutzbedarf“" dataDxfId="219"/>
    <tableColumn id="25" xr3:uid="{00000000-0010-0000-0400-000019000000}" name="Mögliche Fragestellungen (Beispiele, nicht verbindlich)" dataDxfId="218"/>
    <tableColumn id="26" xr3:uid="{00000000-0010-0000-0400-00001A000000}" name="Mögliche Nachweise (nicht verbindlich)" dataDxfId="217"/>
    <tableColumn id="27" xr3:uid="{00000000-0010-0000-0400-00001B000000}" name="Spalte4" dataDxfId="21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E4582D05-640A-4260-8035-AF46FDEA7304}" name="ISMS_Checkliste3" displayName="ISMS_Checkliste3" ref="A2:V24" totalsRowShown="0" headerRowDxfId="215" dataDxfId="214">
  <autoFilter ref="A2:V24" xr:uid="{A3E29917-96FD-4DA0-86AF-6D4C40A78D4B}"/>
  <sortState xmlns:xlrd2="http://schemas.microsoft.com/office/spreadsheetml/2017/richdata2" ref="A3:V23">
    <sortCondition ref="C2:C23"/>
  </sortState>
  <tableColumns count="22">
    <tableColumn id="5" xr3:uid="{4E6B94F6-5A37-499F-AB81-EB975701BDDB}" name="Row_Format" dataDxfId="213">
      <calculatedColumnFormula>IF(AND($B3&lt;&gt;"",$C$3="1",NOT(ISBLANK($C3))),"header",IF(AND($B3&lt;&gt;"",$C$3&lt;&gt;"1",NOT(ISBLANK($C3))),"broke",IF(AND($B3&lt;&gt;"",#REF!="01",NOT(ISBLANK(#REF!))),"header",IF(AND($B3&lt;&gt;"",#REF!&lt;&gt;"01",NOT(ISBLANK(#REF!))),"broke",IF(AND($B3&lt;&gt;"",#REF!&lt;&gt;"01",NOT(ISBLANK(#REF!))),"broke",IF(AND($C$3="1",ISBLANK($C3),ISBLANK($B3)),"broke","Control"))))))</calculatedColumnFormula>
    </tableColumn>
    <tableColumn id="6" xr3:uid="{F8B98606-DA2C-4265-BB69-49772C814F78}" name="Is_Title?" dataDxfId="212"/>
    <tableColumn id="9" xr3:uid="{FAACECCB-6AFD-4E8B-9AA4-A0973054F7AA}" name="Kontrollnummer" dataDxfId="211"/>
    <tableColumn id="8" xr3:uid="{9D9AE427-94E8-4F75-969C-9BD91FAFB091}" name="Bewertung" dataDxfId="210"/>
    <tableColumn id="28" xr3:uid="{C6FB4D25-F647-48AE-90BC-45FC4A2B7CB3}" name="Description of implementation" dataDxfId="209"/>
    <tableColumn id="2" xr3:uid="{98BE86F1-4352-492C-A0A6-5F8304BAEC65}" name="Reference Documentation" dataDxfId="208"/>
    <tableColumn id="1" xr3:uid="{3AD0F2FC-4503-4A3C-80BB-C7EADED0340C}" name="Findings/test result" dataDxfId="207"/>
    <tableColumn id="10" xr3:uid="{86F51B85-6D24-463B-A2F2-BBCA29711584}" name="Kontrollfrage" dataDxfId="206"/>
    <tableColumn id="14" xr3:uid="{C24E1292-AAFC-4E39-A226-DFD3597CFDD1}" name="Ziel" dataDxfId="205"/>
    <tableColumn id="30" xr3:uid="{A622686B-91B0-45DC-98F3-CABB1B16354B}" name="Anforderungen_x000a_(muss)" dataDxfId="204"/>
    <tableColumn id="3" xr3:uid="{593CF527-E2CE-46E8-9135-8FCA2A5B5032}" name="Verweisung auf andere Normen" dataDxfId="203"/>
    <tableColumn id="16" xr3:uid="{2D4EC799-91D6-4AAE-BF47-89AA02A39E5C}" name="Maßnahmen/Empfehlungen" dataDxfId="202"/>
    <tableColumn id="17" xr3:uid="{0F1F3899-034B-4E1E-9B13-0F31DA9F6E0A}" name="Date of assessment" dataDxfId="201"/>
    <tableColumn id="18" xr3:uid="{46185C28-76E1-4317-A402-1F46CEDDD776}" name="Date of completion" dataDxfId="200"/>
    <tableColumn id="19" xr3:uid="{403D7ADC-913B-4390-A247-A06EB45C3D79}" name="Responsible department" dataDxfId="199"/>
    <tableColumn id="20" xr3:uid="{1648F56B-742C-4828-A304-ABE09A7ABEDA}" name="Contact" dataDxfId="198"/>
    <tableColumn id="21" xr3:uid="{675421D1-7322-4903-8572-39A731C3F436}" name="Weitere Informationen" dataDxfId="197"/>
    <tableColumn id="22" xr3:uid="{787EC722-4C19-43CD-8615-60FC32BA628D}" name="Hilfestellung:_x000a_Beispiele „Normaler Schutzbedarf“" dataDxfId="196"/>
    <tableColumn id="23" xr3:uid="{4D08930B-DB9F-4E7A-8110-169DCE8B628D}" name="Hilfestellung:_x000a_Beispiele „Hoher Schutzbedarf“" dataDxfId="195"/>
    <tableColumn id="25" xr3:uid="{38DC258A-752D-41CE-93A2-9DFA08B1874A}" name="Hilfestellung:_x000a_Beispiele „sehr hoher Schutzbedarf“" dataDxfId="194"/>
    <tableColumn id="26" xr3:uid="{FB734419-0A52-4951-A556-6FD764F76276}" name="Mögliche Fragestellungen (Beispiele, nicht verbindlich)" dataDxfId="193"/>
    <tableColumn id="27" xr3:uid="{46689C84-906B-4AFA-A849-EC5A671B958F}" name="Mögliche Nachweise (nicht verbindlich)" dataDxfId="192"/>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orms.cloud.microsoft/e/tL0p9deVuY?origin=lprLin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0" tint="-0.14999847407452621"/>
  </sheetPr>
  <dimension ref="A1:C79"/>
  <sheetViews>
    <sheetView tabSelected="1" workbookViewId="0">
      <selection activeCell="B1" sqref="B1"/>
    </sheetView>
  </sheetViews>
  <sheetFormatPr baseColWidth="10" defaultColWidth="9" defaultRowHeight="13.8" x14ac:dyDescent="0.3"/>
  <cols>
    <col min="1" max="1" width="1.21875" style="145" customWidth="1"/>
    <col min="2" max="2" width="110.21875" style="167" customWidth="1"/>
    <col min="3" max="3" width="1.21875" style="145" customWidth="1"/>
    <col min="4" max="16384" width="9" style="40"/>
  </cols>
  <sheetData>
    <row r="1" spans="1:3" s="166" customFormat="1" ht="59.25" customHeight="1" x14ac:dyDescent="0.3">
      <c r="A1" s="164"/>
      <c r="B1" s="165" t="s">
        <v>0</v>
      </c>
      <c r="C1" s="164"/>
    </row>
    <row r="2" spans="1:3" x14ac:dyDescent="0.3">
      <c r="A2" s="164"/>
      <c r="C2" s="164"/>
    </row>
    <row r="3" spans="1:3" ht="56.4" x14ac:dyDescent="0.3">
      <c r="A3" s="164"/>
      <c r="B3" s="295" t="s">
        <v>920</v>
      </c>
      <c r="C3" s="164"/>
    </row>
    <row r="5" spans="1:3" ht="41.4" x14ac:dyDescent="0.3">
      <c r="B5" s="132" t="s">
        <v>1</v>
      </c>
    </row>
    <row r="6" spans="1:3" ht="6.75" customHeight="1" x14ac:dyDescent="0.3"/>
    <row r="7" spans="1:3" ht="82.5" customHeight="1" x14ac:dyDescent="0.3">
      <c r="B7" s="132" t="s">
        <v>2</v>
      </c>
    </row>
    <row r="8" spans="1:3" ht="37.5" customHeight="1" x14ac:dyDescent="0.3">
      <c r="B8" s="132" t="s">
        <v>1412</v>
      </c>
    </row>
    <row r="9" spans="1:3" ht="33.450000000000003" customHeight="1" x14ac:dyDescent="0.3">
      <c r="B9" s="132" t="s">
        <v>1311</v>
      </c>
    </row>
    <row r="10" spans="1:3" ht="25.2" customHeight="1" x14ac:dyDescent="0.3">
      <c r="B10" s="386" t="s">
        <v>1312</v>
      </c>
    </row>
    <row r="11" spans="1:3" ht="14.7" customHeight="1" x14ac:dyDescent="0.3">
      <c r="B11" s="132" t="s">
        <v>1310</v>
      </c>
    </row>
    <row r="12" spans="1:3" x14ac:dyDescent="0.3">
      <c r="B12" s="132"/>
    </row>
    <row r="13" spans="1:3" x14ac:dyDescent="0.3">
      <c r="B13" s="132" t="s">
        <v>3</v>
      </c>
    </row>
    <row r="14" spans="1:3" x14ac:dyDescent="0.3">
      <c r="B14" s="132"/>
    </row>
    <row r="15" spans="1:3" x14ac:dyDescent="0.3">
      <c r="B15" s="168"/>
    </row>
    <row r="20" spans="1:3" x14ac:dyDescent="0.3">
      <c r="B20" s="169"/>
    </row>
    <row r="22" spans="1:3" x14ac:dyDescent="0.3">
      <c r="A22" s="152"/>
      <c r="C22" s="152"/>
    </row>
    <row r="28" spans="1:3" x14ac:dyDescent="0.3">
      <c r="A28" s="152"/>
      <c r="C28" s="152"/>
    </row>
    <row r="42" spans="1:3" x14ac:dyDescent="0.3">
      <c r="A42" s="152"/>
      <c r="C42" s="152"/>
    </row>
    <row r="69" spans="1:3" x14ac:dyDescent="0.3">
      <c r="A69" s="154"/>
      <c r="C69" s="154"/>
    </row>
    <row r="79" spans="1:3" x14ac:dyDescent="0.3">
      <c r="A79" s="154"/>
      <c r="C79" s="154"/>
    </row>
  </sheetData>
  <hyperlinks>
    <hyperlink ref="B10" r:id="rId1" xr:uid="{24A069BD-BF30-448E-8D80-FD2D9F29AD4F}"/>
  </hyperlinks>
  <pageMargins left="0.7" right="0.7" top="0.78740157499999996" bottom="0.78740157499999996"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0"/>
  </sheetPr>
  <dimension ref="A1:D77"/>
  <sheetViews>
    <sheetView workbookViewId="0"/>
  </sheetViews>
  <sheetFormatPr baseColWidth="10" defaultColWidth="11.21875" defaultRowHeight="13.8" x14ac:dyDescent="0.3"/>
  <cols>
    <col min="1" max="1" width="1.21875" style="145" customWidth="1"/>
    <col min="2" max="2" width="30.21875" style="183" customWidth="1"/>
    <col min="3" max="3" width="74.21875" style="184" customWidth="1"/>
    <col min="4" max="4" width="1.21875" style="145" customWidth="1"/>
    <col min="5" max="5" width="3" style="185" customWidth="1"/>
    <col min="6" max="16384" width="11.21875" style="185"/>
  </cols>
  <sheetData>
    <row r="1" spans="1:4" s="170" customFormat="1" ht="60" customHeight="1" x14ac:dyDescent="0.3">
      <c r="A1" s="164"/>
      <c r="B1" s="162" t="s">
        <v>0</v>
      </c>
      <c r="C1" s="163"/>
      <c r="D1" s="164"/>
    </row>
    <row r="2" spans="1:4" s="164" customFormat="1" ht="20.25" customHeight="1" x14ac:dyDescent="0.3">
      <c r="B2" s="171"/>
      <c r="C2" s="172"/>
    </row>
    <row r="3" spans="1:4" s="154" customFormat="1" ht="22.5" customHeight="1" x14ac:dyDescent="0.3">
      <c r="A3" s="145"/>
      <c r="B3" s="173" t="s">
        <v>4</v>
      </c>
      <c r="C3" s="282"/>
      <c r="D3" s="145"/>
    </row>
    <row r="4" spans="1:4" s="175" customFormat="1" ht="18" x14ac:dyDescent="0.3">
      <c r="A4" s="145"/>
      <c r="B4" s="173"/>
      <c r="C4" s="174"/>
      <c r="D4" s="145"/>
    </row>
    <row r="5" spans="1:4" s="154" customFormat="1" ht="22.5" customHeight="1" x14ac:dyDescent="0.3">
      <c r="A5" s="145"/>
      <c r="B5" s="173" t="s">
        <v>5</v>
      </c>
      <c r="C5" s="282"/>
      <c r="D5" s="145"/>
    </row>
    <row r="6" spans="1:4" s="175" customFormat="1" ht="18" x14ac:dyDescent="0.3">
      <c r="A6" s="164"/>
      <c r="B6" s="173"/>
      <c r="C6" s="176"/>
      <c r="D6" s="164"/>
    </row>
    <row r="7" spans="1:4" s="154" customFormat="1" ht="22.5" customHeight="1" x14ac:dyDescent="0.3">
      <c r="A7" s="145"/>
      <c r="B7" s="173" t="s">
        <v>6</v>
      </c>
      <c r="C7" s="282"/>
      <c r="D7" s="145"/>
    </row>
    <row r="8" spans="1:4" s="175" customFormat="1" ht="18" x14ac:dyDescent="0.3">
      <c r="A8" s="154"/>
      <c r="B8" s="173"/>
      <c r="C8" s="176"/>
      <c r="D8" s="154"/>
    </row>
    <row r="9" spans="1:4" s="154" customFormat="1" ht="22.5" customHeight="1" x14ac:dyDescent="0.3">
      <c r="A9" s="145"/>
      <c r="B9" s="173" t="s">
        <v>7</v>
      </c>
      <c r="C9" s="282"/>
      <c r="D9" s="145"/>
    </row>
    <row r="10" spans="1:4" s="178" customFormat="1" ht="18" x14ac:dyDescent="0.3">
      <c r="A10" s="145"/>
      <c r="B10" s="173"/>
      <c r="C10" s="177"/>
      <c r="D10" s="145"/>
    </row>
    <row r="11" spans="1:4" s="154" customFormat="1" ht="22.5" customHeight="1" x14ac:dyDescent="0.3">
      <c r="A11" s="145"/>
      <c r="B11" s="235" t="s">
        <v>8</v>
      </c>
      <c r="C11" s="283"/>
      <c r="D11" s="145"/>
    </row>
    <row r="12" spans="1:4" s="175" customFormat="1" ht="18" x14ac:dyDescent="0.3">
      <c r="A12" s="145"/>
      <c r="B12" s="173"/>
      <c r="C12" s="174"/>
      <c r="D12" s="145"/>
    </row>
    <row r="13" spans="1:4" s="154" customFormat="1" ht="22.5" customHeight="1" x14ac:dyDescent="0.3">
      <c r="A13" s="145"/>
      <c r="B13" s="173" t="s">
        <v>9</v>
      </c>
      <c r="C13" s="282"/>
      <c r="D13" s="145"/>
    </row>
    <row r="14" spans="1:4" s="154" customFormat="1" ht="22.5" customHeight="1" x14ac:dyDescent="0.3">
      <c r="A14" s="145"/>
      <c r="B14" s="173"/>
      <c r="C14" s="145"/>
    </row>
    <row r="15" spans="1:4" s="154" customFormat="1" ht="22.5" customHeight="1" x14ac:dyDescent="0.3">
      <c r="A15" s="145"/>
      <c r="B15" s="173" t="s">
        <v>10</v>
      </c>
      <c r="C15" s="179"/>
      <c r="D15" s="145"/>
    </row>
    <row r="16" spans="1:4" s="154" customFormat="1" ht="22.5" customHeight="1" x14ac:dyDescent="0.3">
      <c r="A16" s="145"/>
      <c r="B16" s="173"/>
      <c r="C16" s="145"/>
    </row>
    <row r="17" spans="1:4" s="154" customFormat="1" ht="22.5" customHeight="1" x14ac:dyDescent="0.3">
      <c r="A17" s="145"/>
      <c r="B17" s="173" t="s">
        <v>11</v>
      </c>
      <c r="C17" s="282"/>
      <c r="D17" s="145"/>
    </row>
    <row r="18" spans="1:4" s="175" customFormat="1" ht="18" x14ac:dyDescent="0.3">
      <c r="A18" s="145"/>
      <c r="B18" s="173"/>
      <c r="C18" s="174"/>
      <c r="D18" s="145"/>
    </row>
    <row r="19" spans="1:4" s="154" customFormat="1" ht="22.5" customHeight="1" x14ac:dyDescent="0.3">
      <c r="A19" s="145"/>
      <c r="B19" s="173" t="s">
        <v>12</v>
      </c>
      <c r="C19" s="282"/>
      <c r="D19" s="145"/>
    </row>
    <row r="20" spans="1:4" s="154" customFormat="1" ht="22.5" customHeight="1" x14ac:dyDescent="0.3">
      <c r="A20" s="152"/>
      <c r="B20" s="173"/>
      <c r="C20" s="174"/>
      <c r="D20" s="152"/>
    </row>
    <row r="21" spans="1:4" s="154" customFormat="1" ht="22.5" customHeight="1" x14ac:dyDescent="0.3">
      <c r="A21" s="145"/>
      <c r="B21" s="173" t="s">
        <v>13</v>
      </c>
      <c r="D21" s="145"/>
    </row>
    <row r="22" spans="1:4" s="154" customFormat="1" ht="22.5" customHeight="1" x14ac:dyDescent="0.3">
      <c r="A22" s="145"/>
      <c r="B22" s="180"/>
      <c r="C22" s="181"/>
      <c r="D22" s="145"/>
    </row>
    <row r="23" spans="1:4" s="154" customFormat="1" ht="22.5" customHeight="1" x14ac:dyDescent="0.3">
      <c r="A23" s="145"/>
      <c r="B23" s="180" t="s">
        <v>1413</v>
      </c>
      <c r="C23" s="182"/>
      <c r="D23" s="145"/>
    </row>
    <row r="24" spans="1:4" s="154" customFormat="1" ht="22.5" customHeight="1" x14ac:dyDescent="0.3">
      <c r="A24" s="145"/>
      <c r="B24" s="180"/>
      <c r="C24" s="182"/>
      <c r="D24" s="145"/>
    </row>
    <row r="26" spans="1:4" x14ac:dyDescent="0.3">
      <c r="A26" s="152"/>
      <c r="D26" s="152"/>
    </row>
    <row r="40" spans="1:4" x14ac:dyDescent="0.3">
      <c r="A40" s="152"/>
      <c r="D40" s="152"/>
    </row>
    <row r="67" spans="1:4" x14ac:dyDescent="0.3">
      <c r="A67" s="154"/>
      <c r="D67" s="154"/>
    </row>
    <row r="77" spans="1:4" x14ac:dyDescent="0.3">
      <c r="A77" s="154"/>
      <c r="D77" s="154"/>
    </row>
  </sheetData>
  <pageMargins left="0.70866141732283472" right="0.70866141732283472" top="0.78740157480314965" bottom="0.78740157480314965" header="0.31496062992125984" footer="0.31496062992125984"/>
  <pageSetup paperSize="9" scale="80" orientation="portrait" r:id="rId1"/>
  <headerFooter>
    <oddFooter>&amp;L© &amp;"-,Fett"&amp;10ENX Association&amp;"-,Standard"&amp;11
&amp;8Information Security Assessment</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tabColor theme="0" tint="-0.14999847407452621"/>
  </sheetPr>
  <dimension ref="A1:O85"/>
  <sheetViews>
    <sheetView workbookViewId="0"/>
  </sheetViews>
  <sheetFormatPr baseColWidth="10" defaultColWidth="11.21875" defaultRowHeight="21" customHeight="1" x14ac:dyDescent="0.3"/>
  <cols>
    <col min="1" max="1" width="1.21875" style="137" customWidth="1"/>
    <col min="2" max="2" width="22" style="140" customWidth="1"/>
    <col min="3" max="3" width="57.77734375" style="140" customWidth="1"/>
    <col min="4" max="4" width="60.77734375" style="145" customWidth="1"/>
    <col min="5" max="5" width="59.77734375" style="140" customWidth="1"/>
    <col min="6" max="8" width="60.21875" style="140" customWidth="1"/>
    <col min="9" max="16384" width="11.21875" style="140"/>
  </cols>
  <sheetData>
    <row r="1" spans="1:15" ht="118.5" customHeight="1" x14ac:dyDescent="0.3">
      <c r="A1" s="143"/>
      <c r="B1" s="406" t="s">
        <v>14</v>
      </c>
      <c r="C1" s="406"/>
      <c r="D1" s="407"/>
    </row>
    <row r="2" spans="1:15" ht="15.6" x14ac:dyDescent="0.3">
      <c r="A2" s="155"/>
      <c r="B2" s="39" t="s">
        <v>15</v>
      </c>
      <c r="C2" s="39" t="s">
        <v>16</v>
      </c>
      <c r="D2" s="39" t="s">
        <v>17</v>
      </c>
      <c r="E2" s="39" t="s">
        <v>18</v>
      </c>
      <c r="F2" s="39" t="s">
        <v>19</v>
      </c>
      <c r="G2" s="39" t="s">
        <v>20</v>
      </c>
      <c r="H2" s="39" t="s">
        <v>21</v>
      </c>
      <c r="I2" s="40"/>
      <c r="J2" s="40"/>
      <c r="K2" s="40"/>
      <c r="L2" s="40"/>
      <c r="M2" s="40"/>
      <c r="N2" s="40"/>
      <c r="O2" s="40"/>
    </row>
    <row r="3" spans="1:15" ht="15.6" x14ac:dyDescent="0.3">
      <c r="A3" s="144"/>
      <c r="B3" s="59" t="s">
        <v>22</v>
      </c>
      <c r="C3" s="60" t="s">
        <v>23</v>
      </c>
      <c r="D3" s="60" t="s">
        <v>24</v>
      </c>
      <c r="E3" s="60" t="s">
        <v>25</v>
      </c>
      <c r="F3" s="60" t="s">
        <v>26</v>
      </c>
      <c r="G3" s="156" t="s">
        <v>27</v>
      </c>
      <c r="H3" s="156" t="s">
        <v>28</v>
      </c>
      <c r="I3" s="157"/>
      <c r="J3" s="157"/>
      <c r="K3" s="157"/>
      <c r="L3" s="157"/>
      <c r="M3" s="157"/>
      <c r="N3" s="157"/>
      <c r="O3" s="146"/>
    </row>
    <row r="4" spans="1:15" ht="55.2" x14ac:dyDescent="0.3">
      <c r="A4" s="147"/>
      <c r="B4" s="59" t="s">
        <v>29</v>
      </c>
      <c r="C4" s="55" t="s">
        <v>30</v>
      </c>
      <c r="D4" s="55" t="s">
        <v>31</v>
      </c>
      <c r="E4" s="55" t="s">
        <v>32</v>
      </c>
      <c r="F4" s="55" t="s">
        <v>33</v>
      </c>
      <c r="G4" s="55" t="s">
        <v>34</v>
      </c>
      <c r="H4" s="55" t="s">
        <v>35</v>
      </c>
      <c r="I4" s="157"/>
      <c r="J4" s="157"/>
      <c r="K4" s="157"/>
      <c r="L4" s="157"/>
      <c r="M4" s="157"/>
      <c r="N4" s="157"/>
      <c r="O4" s="146"/>
    </row>
    <row r="5" spans="1:15" ht="409.6" x14ac:dyDescent="0.3">
      <c r="A5" s="147"/>
      <c r="B5" s="59" t="s">
        <v>36</v>
      </c>
      <c r="C5" s="55" t="s">
        <v>37</v>
      </c>
      <c r="D5" s="58" t="s">
        <v>1271</v>
      </c>
      <c r="E5" s="55" t="s">
        <v>1272</v>
      </c>
      <c r="F5" s="294" t="s">
        <v>38</v>
      </c>
      <c r="G5" s="55" t="s">
        <v>1273</v>
      </c>
      <c r="H5" s="55" t="s">
        <v>1274</v>
      </c>
      <c r="I5" s="157"/>
      <c r="J5" s="157"/>
      <c r="K5" s="157"/>
      <c r="L5" s="157"/>
      <c r="M5" s="157"/>
      <c r="N5" s="157"/>
      <c r="O5" s="146"/>
    </row>
    <row r="6" spans="1:15" ht="69" x14ac:dyDescent="0.3">
      <c r="A6" s="147"/>
      <c r="B6" s="59" t="s">
        <v>39</v>
      </c>
      <c r="C6" s="55"/>
      <c r="D6" s="58" t="s">
        <v>40</v>
      </c>
      <c r="E6" s="58" t="s">
        <v>41</v>
      </c>
      <c r="F6" s="58" t="s">
        <v>42</v>
      </c>
      <c r="G6" s="58" t="s">
        <v>43</v>
      </c>
      <c r="H6" s="58" t="s">
        <v>44</v>
      </c>
      <c r="I6" s="157"/>
      <c r="J6" s="157"/>
      <c r="K6" s="157"/>
      <c r="L6" s="157"/>
      <c r="M6" s="157"/>
      <c r="N6" s="157"/>
      <c r="O6" s="146"/>
    </row>
    <row r="7" spans="1:15" ht="15.6" x14ac:dyDescent="0.3">
      <c r="A7" s="147"/>
      <c r="B7" s="61" t="s">
        <v>45</v>
      </c>
      <c r="C7" s="1"/>
      <c r="D7" s="1"/>
      <c r="E7" s="1"/>
      <c r="F7" s="1"/>
      <c r="G7" s="1"/>
      <c r="H7" s="1"/>
      <c r="I7" s="157"/>
      <c r="J7" s="157"/>
      <c r="K7" s="157"/>
      <c r="L7" s="157"/>
      <c r="M7" s="157"/>
      <c r="N7" s="157"/>
      <c r="O7" s="146"/>
    </row>
    <row r="8" spans="1:15" ht="15.6" x14ac:dyDescent="0.3">
      <c r="A8" s="147"/>
      <c r="B8" s="62"/>
      <c r="C8" s="1"/>
      <c r="D8" s="1"/>
      <c r="E8" s="1"/>
      <c r="F8" s="1"/>
      <c r="G8" s="1"/>
      <c r="H8" s="1"/>
      <c r="I8" s="157"/>
      <c r="J8" s="157"/>
      <c r="K8" s="157"/>
      <c r="L8" s="157"/>
      <c r="M8" s="157"/>
      <c r="N8" s="157"/>
      <c r="O8" s="146"/>
    </row>
    <row r="9" spans="1:15" ht="15.6" x14ac:dyDescent="0.3">
      <c r="A9" s="147"/>
      <c r="B9" s="62"/>
      <c r="C9" s="1"/>
      <c r="D9" s="1"/>
      <c r="E9" s="1"/>
      <c r="F9" s="1"/>
      <c r="G9" s="1"/>
      <c r="H9" s="1"/>
      <c r="I9" s="157"/>
      <c r="J9" s="157"/>
      <c r="K9" s="157"/>
      <c r="L9" s="157"/>
      <c r="M9" s="157"/>
      <c r="N9" s="157"/>
      <c r="O9" s="146"/>
    </row>
    <row r="10" spans="1:15" ht="15.6" x14ac:dyDescent="0.3">
      <c r="A10" s="147"/>
      <c r="B10" s="62"/>
      <c r="C10" s="1"/>
      <c r="D10" s="1"/>
      <c r="E10" s="1"/>
      <c r="F10" s="1"/>
      <c r="G10" s="1"/>
      <c r="H10" s="1"/>
      <c r="I10" s="157"/>
      <c r="J10" s="157"/>
      <c r="K10" s="157"/>
      <c r="L10" s="157"/>
      <c r="M10" s="157"/>
      <c r="N10" s="157"/>
      <c r="O10" s="146"/>
    </row>
    <row r="11" spans="1:15" ht="15.6" x14ac:dyDescent="0.3">
      <c r="A11" s="147"/>
      <c r="B11" s="62"/>
      <c r="C11" s="1"/>
      <c r="D11" s="1"/>
      <c r="E11" s="1"/>
      <c r="F11" s="1"/>
      <c r="G11" s="1"/>
      <c r="H11" s="1"/>
      <c r="I11" s="157"/>
      <c r="J11" s="157"/>
      <c r="K11" s="157"/>
      <c r="L11" s="157"/>
      <c r="M11" s="157"/>
      <c r="N11" s="157"/>
      <c r="O11" s="146"/>
    </row>
    <row r="12" spans="1:15" ht="15.6" x14ac:dyDescent="0.3">
      <c r="A12" s="144"/>
      <c r="B12" s="62"/>
      <c r="C12" s="1"/>
      <c r="D12" s="1"/>
      <c r="E12" s="1"/>
      <c r="F12" s="1"/>
      <c r="G12" s="1"/>
      <c r="H12" s="1"/>
      <c r="I12" s="157"/>
      <c r="J12" s="157"/>
      <c r="K12" s="157"/>
      <c r="L12" s="157"/>
      <c r="M12" s="157"/>
      <c r="N12" s="157"/>
      <c r="O12" s="146"/>
    </row>
    <row r="13" spans="1:15" ht="15.6" x14ac:dyDescent="0.3">
      <c r="A13" s="147"/>
      <c r="B13" s="41"/>
      <c r="C13" s="42"/>
      <c r="D13" s="42"/>
      <c r="E13" s="158"/>
      <c r="F13" s="158"/>
      <c r="G13" s="158"/>
      <c r="H13" s="158"/>
      <c r="I13" s="146"/>
      <c r="J13" s="146"/>
      <c r="K13" s="146"/>
      <c r="L13" s="146"/>
      <c r="M13" s="146"/>
      <c r="N13" s="146"/>
      <c r="O13" s="146"/>
    </row>
    <row r="14" spans="1:15" ht="15.6" x14ac:dyDescent="0.3">
      <c r="A14" s="159"/>
      <c r="B14" s="41"/>
      <c r="C14" s="42"/>
      <c r="D14" s="42"/>
      <c r="E14" s="158"/>
      <c r="F14" s="158"/>
      <c r="G14" s="158"/>
      <c r="H14" s="158"/>
      <c r="I14" s="146"/>
      <c r="J14" s="146"/>
      <c r="K14" s="146"/>
      <c r="L14" s="146"/>
      <c r="M14" s="146"/>
      <c r="N14" s="146"/>
      <c r="O14" s="146"/>
    </row>
    <row r="15" spans="1:15" ht="15.6" x14ac:dyDescent="0.3">
      <c r="A15" s="147"/>
      <c r="B15" s="41"/>
      <c r="C15" s="42"/>
      <c r="D15" s="42"/>
      <c r="E15" s="158"/>
      <c r="F15" s="158"/>
      <c r="G15" s="158"/>
      <c r="H15" s="158"/>
      <c r="I15" s="146"/>
      <c r="J15" s="146"/>
      <c r="K15" s="146"/>
      <c r="L15" s="146"/>
      <c r="M15" s="146"/>
      <c r="N15" s="146"/>
      <c r="O15" s="146"/>
    </row>
    <row r="16" spans="1:15" ht="15.6" x14ac:dyDescent="0.3">
      <c r="A16" s="147"/>
      <c r="B16" s="41"/>
      <c r="C16" s="42"/>
      <c r="D16" s="42"/>
      <c r="E16" s="158"/>
      <c r="F16" s="158"/>
      <c r="G16" s="158"/>
      <c r="H16" s="158"/>
      <c r="I16" s="146"/>
      <c r="J16" s="146"/>
      <c r="K16" s="146"/>
      <c r="L16" s="146"/>
      <c r="M16" s="146"/>
      <c r="N16" s="146"/>
      <c r="O16" s="146"/>
    </row>
    <row r="17" spans="1:15" ht="15.6" x14ac:dyDescent="0.3">
      <c r="A17" s="147"/>
      <c r="B17" s="41"/>
      <c r="C17" s="42"/>
      <c r="D17" s="42"/>
      <c r="E17" s="158"/>
      <c r="F17" s="158"/>
      <c r="G17" s="158"/>
      <c r="H17" s="158"/>
      <c r="I17" s="146"/>
      <c r="J17" s="146"/>
      <c r="K17" s="146"/>
      <c r="L17" s="146"/>
      <c r="M17" s="146"/>
      <c r="N17" s="146"/>
      <c r="O17" s="146"/>
    </row>
    <row r="18" spans="1:15" ht="15.6" x14ac:dyDescent="0.3">
      <c r="A18" s="147"/>
      <c r="B18" s="41"/>
      <c r="C18" s="42"/>
      <c r="D18" s="42"/>
      <c r="E18" s="158"/>
      <c r="F18" s="158"/>
      <c r="G18" s="158"/>
      <c r="H18" s="158"/>
      <c r="I18" s="146"/>
      <c r="J18" s="146"/>
      <c r="K18" s="146"/>
      <c r="L18" s="146"/>
      <c r="M18" s="146"/>
      <c r="N18" s="146"/>
      <c r="O18" s="146"/>
    </row>
    <row r="19" spans="1:15" ht="15.6" x14ac:dyDescent="0.3">
      <c r="A19" s="147"/>
      <c r="B19" s="41"/>
      <c r="C19" s="42"/>
      <c r="D19" s="42"/>
      <c r="E19" s="158"/>
      <c r="F19" s="158"/>
      <c r="G19" s="158"/>
      <c r="H19" s="158"/>
      <c r="I19" s="146"/>
      <c r="J19" s="146"/>
      <c r="K19" s="146"/>
      <c r="L19" s="146"/>
      <c r="M19" s="146"/>
      <c r="N19" s="146"/>
      <c r="O19" s="146"/>
    </row>
    <row r="20" spans="1:15" ht="15.6" x14ac:dyDescent="0.3">
      <c r="A20" s="147"/>
      <c r="B20" s="41"/>
      <c r="C20" s="42"/>
      <c r="D20" s="42"/>
      <c r="E20" s="158"/>
      <c r="F20" s="158"/>
      <c r="G20" s="158"/>
      <c r="H20" s="158"/>
      <c r="I20" s="146"/>
      <c r="J20" s="146"/>
      <c r="K20" s="146"/>
      <c r="L20" s="146"/>
      <c r="M20" s="146"/>
      <c r="N20" s="146"/>
      <c r="O20" s="146"/>
    </row>
    <row r="21" spans="1:15" ht="15.6" x14ac:dyDescent="0.3">
      <c r="A21" s="147"/>
      <c r="B21" s="41"/>
      <c r="C21" s="42"/>
      <c r="D21" s="42"/>
      <c r="E21" s="158"/>
      <c r="F21" s="158"/>
      <c r="G21" s="158"/>
      <c r="H21" s="158"/>
      <c r="I21" s="146"/>
      <c r="J21" s="146"/>
      <c r="K21" s="146"/>
      <c r="L21" s="146"/>
      <c r="M21" s="146"/>
      <c r="N21" s="146"/>
      <c r="O21" s="146"/>
    </row>
    <row r="22" spans="1:15" ht="15.6" x14ac:dyDescent="0.3">
      <c r="A22" s="147"/>
      <c r="B22" s="41"/>
      <c r="C22" s="42"/>
      <c r="D22" s="42"/>
      <c r="E22" s="158"/>
      <c r="F22" s="158"/>
      <c r="G22" s="158"/>
      <c r="H22" s="158"/>
      <c r="I22" s="146"/>
      <c r="J22" s="146"/>
      <c r="K22" s="146"/>
      <c r="L22" s="146"/>
      <c r="M22" s="146"/>
      <c r="N22" s="146"/>
      <c r="O22" s="146"/>
    </row>
    <row r="23" spans="1:15" ht="15.6" x14ac:dyDescent="0.3">
      <c r="A23" s="147"/>
      <c r="B23" s="41"/>
      <c r="C23" s="42"/>
      <c r="D23" s="42"/>
      <c r="E23" s="158"/>
      <c r="F23" s="158"/>
      <c r="G23" s="158"/>
      <c r="H23" s="158"/>
      <c r="I23" s="146"/>
      <c r="J23" s="146"/>
      <c r="K23" s="146"/>
      <c r="L23" s="146"/>
      <c r="M23" s="146"/>
      <c r="N23" s="146"/>
      <c r="O23" s="146"/>
    </row>
    <row r="24" spans="1:15" ht="15.6" x14ac:dyDescent="0.3">
      <c r="A24" s="147"/>
      <c r="B24" s="160"/>
      <c r="C24" s="160"/>
      <c r="D24" s="160"/>
    </row>
    <row r="25" spans="1:15" ht="15.6" x14ac:dyDescent="0.3">
      <c r="B25" s="161"/>
      <c r="C25" s="161"/>
      <c r="D25" s="161"/>
    </row>
    <row r="26" spans="1:15" ht="15.6" x14ac:dyDescent="0.3">
      <c r="B26" s="161"/>
      <c r="C26" s="161"/>
      <c r="D26" s="161"/>
    </row>
    <row r="27" spans="1:15" ht="15.6" x14ac:dyDescent="0.3">
      <c r="B27" s="161"/>
      <c r="C27" s="161"/>
      <c r="D27" s="161"/>
    </row>
    <row r="28" spans="1:15" ht="15.6" x14ac:dyDescent="0.3">
      <c r="A28" s="151"/>
      <c r="B28" s="161"/>
      <c r="C28" s="161"/>
      <c r="D28" s="161"/>
    </row>
    <row r="29" spans="1:15" ht="15.6" x14ac:dyDescent="0.3">
      <c r="B29" s="161"/>
      <c r="C29" s="161"/>
      <c r="D29" s="161"/>
    </row>
    <row r="30" spans="1:15" ht="15.6" x14ac:dyDescent="0.3">
      <c r="B30" s="161"/>
      <c r="C30" s="161"/>
      <c r="D30" s="161"/>
    </row>
    <row r="31" spans="1:15" ht="15.6" x14ac:dyDescent="0.3">
      <c r="B31" s="161"/>
      <c r="C31" s="161"/>
      <c r="D31" s="161"/>
    </row>
    <row r="32" spans="1:15" ht="15.6" x14ac:dyDescent="0.3">
      <c r="B32" s="161"/>
      <c r="C32" s="161"/>
      <c r="D32" s="161"/>
    </row>
    <row r="33" spans="1:4" ht="15.6" x14ac:dyDescent="0.3">
      <c r="B33" s="161"/>
      <c r="C33" s="161"/>
      <c r="D33" s="161"/>
    </row>
    <row r="34" spans="1:4" ht="15.6" x14ac:dyDescent="0.3">
      <c r="A34" s="151"/>
      <c r="B34" s="161"/>
      <c r="C34" s="161"/>
      <c r="D34" s="161"/>
    </row>
    <row r="35" spans="1:4" ht="15.6" x14ac:dyDescent="0.3">
      <c r="B35" s="161"/>
      <c r="C35" s="161"/>
      <c r="D35" s="161"/>
    </row>
    <row r="36" spans="1:4" ht="15.6" x14ac:dyDescent="0.3">
      <c r="B36" s="161"/>
      <c r="C36" s="161"/>
      <c r="D36" s="161"/>
    </row>
    <row r="37" spans="1:4" ht="15.6" x14ac:dyDescent="0.3">
      <c r="B37" s="161"/>
      <c r="C37" s="161"/>
      <c r="D37" s="161"/>
    </row>
    <row r="38" spans="1:4" ht="15.6" x14ac:dyDescent="0.3">
      <c r="B38" s="161"/>
      <c r="C38" s="161"/>
      <c r="D38" s="161"/>
    </row>
    <row r="39" spans="1:4" ht="15.6" x14ac:dyDescent="0.3">
      <c r="B39" s="161"/>
      <c r="C39" s="161"/>
      <c r="D39" s="161"/>
    </row>
    <row r="40" spans="1:4" ht="15.6" x14ac:dyDescent="0.3">
      <c r="B40" s="161"/>
      <c r="C40" s="161"/>
      <c r="D40" s="161"/>
    </row>
    <row r="41" spans="1:4" ht="15.6" x14ac:dyDescent="0.3">
      <c r="B41" s="161"/>
      <c r="C41" s="161"/>
      <c r="D41" s="161"/>
    </row>
    <row r="42" spans="1:4" ht="15.6" x14ac:dyDescent="0.3">
      <c r="B42" s="161"/>
      <c r="C42" s="161"/>
      <c r="D42" s="161"/>
    </row>
    <row r="43" spans="1:4" ht="15.6" x14ac:dyDescent="0.3">
      <c r="B43" s="161"/>
      <c r="C43" s="161"/>
      <c r="D43" s="161"/>
    </row>
    <row r="44" spans="1:4" ht="15.6" x14ac:dyDescent="0.3">
      <c r="B44" s="161"/>
      <c r="C44" s="161"/>
      <c r="D44" s="161"/>
    </row>
    <row r="48" spans="1:4" ht="21" customHeight="1" x14ac:dyDescent="0.3">
      <c r="A48" s="151"/>
      <c r="D48" s="152"/>
    </row>
    <row r="75" spans="1:4" ht="21" customHeight="1" x14ac:dyDescent="0.3">
      <c r="A75" s="153"/>
      <c r="D75" s="154"/>
    </row>
    <row r="85" spans="1:4" ht="21" customHeight="1" x14ac:dyDescent="0.3">
      <c r="A85" s="153"/>
      <c r="D85" s="154"/>
    </row>
  </sheetData>
  <mergeCells count="1">
    <mergeCell ref="B1:D1"/>
  </mergeCells>
  <printOptions horizontalCentered="1"/>
  <pageMargins left="0.27559055118110237" right="0.27559055118110237" top="0.47244094488188981" bottom="0.62992125984251968" header="0.31496062992125984" footer="0.31496062992125984"/>
  <pageSetup paperSize="9" scale="68" orientation="landscape" r:id="rId1"/>
  <headerFooter>
    <oddFooter>&amp;L© &amp;"-,Fett"ENX Association&amp;"-,Standard"
&amp;8Information Security Assessment</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tabColor theme="0" tint="-0.14999847407452621"/>
  </sheetPr>
  <dimension ref="A1:O101"/>
  <sheetViews>
    <sheetView workbookViewId="0">
      <selection activeCell="E1" sqref="E1:E1048576"/>
    </sheetView>
  </sheetViews>
  <sheetFormatPr baseColWidth="10" defaultColWidth="11.21875" defaultRowHeight="21" customHeight="1" x14ac:dyDescent="0.3"/>
  <cols>
    <col min="1" max="1" width="1.21875" style="137" customWidth="1"/>
    <col min="2" max="2" width="35.77734375" style="140" customWidth="1"/>
    <col min="3" max="3" width="1.21875" style="140" customWidth="1"/>
    <col min="4" max="4" width="94.109375" style="145" customWidth="1"/>
    <col min="5" max="5" width="39.21875" style="140" customWidth="1"/>
    <col min="6" max="16384" width="11.21875" style="140"/>
  </cols>
  <sheetData>
    <row r="1" spans="2:5" ht="52.5" customHeight="1" x14ac:dyDescent="0.3">
      <c r="B1" s="408" t="s">
        <v>46</v>
      </c>
      <c r="C1" s="408"/>
      <c r="D1" s="409"/>
      <c r="E1" s="139"/>
    </row>
    <row r="2" spans="2:5" ht="21" customHeight="1" x14ac:dyDescent="0.45">
      <c r="B2" s="141" t="s">
        <v>47</v>
      </c>
      <c r="C2" s="138"/>
      <c r="D2" s="129"/>
      <c r="E2" s="139"/>
    </row>
    <row r="3" spans="2:5" ht="21.75" customHeight="1" x14ac:dyDescent="0.3">
      <c r="B3" s="39" t="s">
        <v>48</v>
      </c>
      <c r="C3" s="50" t="s">
        <v>15</v>
      </c>
      <c r="D3" s="39" t="s">
        <v>49</v>
      </c>
      <c r="E3" s="313" t="s">
        <v>50</v>
      </c>
    </row>
    <row r="4" spans="2:5" ht="15.6" x14ac:dyDescent="0.3">
      <c r="B4" s="246" t="s">
        <v>51</v>
      </c>
      <c r="C4" s="247"/>
      <c r="D4" s="248" t="s">
        <v>52</v>
      </c>
      <c r="E4" s="314" t="s">
        <v>53</v>
      </c>
    </row>
    <row r="5" spans="2:5" ht="27.6" x14ac:dyDescent="0.3">
      <c r="B5" s="246" t="s">
        <v>54</v>
      </c>
      <c r="C5" s="247"/>
      <c r="D5" s="248" t="s">
        <v>55</v>
      </c>
      <c r="E5" s="314" t="s">
        <v>56</v>
      </c>
    </row>
    <row r="6" spans="2:5" ht="55.2" x14ac:dyDescent="0.3">
      <c r="B6" s="246" t="s">
        <v>57</v>
      </c>
      <c r="C6" s="247"/>
      <c r="D6" s="248" t="s">
        <v>58</v>
      </c>
      <c r="E6" s="314" t="s">
        <v>53</v>
      </c>
    </row>
    <row r="7" spans="2:5" ht="69" x14ac:dyDescent="0.3">
      <c r="B7" s="246" t="s">
        <v>59</v>
      </c>
      <c r="C7" s="247"/>
      <c r="D7" s="248" t="s">
        <v>60</v>
      </c>
      <c r="E7" s="314" t="s">
        <v>53</v>
      </c>
    </row>
    <row r="8" spans="2:5" ht="138" x14ac:dyDescent="0.3">
      <c r="B8" s="246" t="s">
        <v>61</v>
      </c>
      <c r="C8" s="247"/>
      <c r="D8" s="249" t="s">
        <v>62</v>
      </c>
      <c r="E8" s="314" t="s">
        <v>63</v>
      </c>
    </row>
    <row r="9" spans="2:5" ht="124.2" x14ac:dyDescent="0.3">
      <c r="B9" s="246" t="s">
        <v>64</v>
      </c>
      <c r="C9" s="247"/>
      <c r="D9" s="249" t="s">
        <v>65</v>
      </c>
      <c r="E9" s="314" t="s">
        <v>63</v>
      </c>
    </row>
    <row r="10" spans="2:5" ht="41.4" x14ac:dyDescent="0.3">
      <c r="B10" s="246" t="s">
        <v>66</v>
      </c>
      <c r="C10" s="247"/>
      <c r="D10" s="248" t="s">
        <v>67</v>
      </c>
      <c r="E10" s="314" t="s">
        <v>63</v>
      </c>
    </row>
    <row r="11" spans="2:5" ht="96.6" x14ac:dyDescent="0.3">
      <c r="B11" s="246" t="s">
        <v>68</v>
      </c>
      <c r="C11" s="247"/>
      <c r="D11" s="248" t="s">
        <v>69</v>
      </c>
      <c r="E11" s="314" t="s">
        <v>70</v>
      </c>
    </row>
    <row r="12" spans="2:5" ht="69" x14ac:dyDescent="0.3">
      <c r="B12" s="246" t="s">
        <v>71</v>
      </c>
      <c r="C12" s="247"/>
      <c r="D12" s="248" t="s">
        <v>72</v>
      </c>
      <c r="E12" s="314" t="s">
        <v>73</v>
      </c>
    </row>
    <row r="13" spans="2:5" ht="15.6" x14ac:dyDescent="0.3">
      <c r="B13" s="246" t="s">
        <v>74</v>
      </c>
      <c r="C13" s="247"/>
      <c r="D13" s="248" t="s">
        <v>75</v>
      </c>
      <c r="E13" s="314" t="s">
        <v>53</v>
      </c>
    </row>
    <row r="14" spans="2:5" ht="15.6" x14ac:dyDescent="0.3">
      <c r="B14" s="246" t="s">
        <v>76</v>
      </c>
      <c r="C14" s="247"/>
      <c r="D14" s="248" t="s">
        <v>77</v>
      </c>
      <c r="E14" s="314" t="s">
        <v>53</v>
      </c>
    </row>
    <row r="15" spans="2:5" ht="31.2" customHeight="1" x14ac:dyDescent="0.45">
      <c r="B15" s="141" t="s">
        <v>78</v>
      </c>
      <c r="C15" s="138"/>
      <c r="D15" s="129"/>
      <c r="E15" s="315"/>
    </row>
    <row r="16" spans="2:5" ht="21" customHeight="1" x14ac:dyDescent="0.3">
      <c r="B16" s="39" t="s">
        <v>79</v>
      </c>
      <c r="C16" s="50" t="s">
        <v>15</v>
      </c>
      <c r="D16" s="39" t="s">
        <v>80</v>
      </c>
      <c r="E16" s="39" t="s">
        <v>81</v>
      </c>
    </row>
    <row r="17" spans="1:15" ht="27.6" x14ac:dyDescent="0.3">
      <c r="B17" s="53" t="s">
        <v>82</v>
      </c>
      <c r="C17" s="142"/>
      <c r="D17" s="248" t="s">
        <v>83</v>
      </c>
      <c r="E17" s="316" t="s">
        <v>84</v>
      </c>
    </row>
    <row r="18" spans="1:15" ht="27.6" x14ac:dyDescent="0.3">
      <c r="B18" s="246" t="s">
        <v>85</v>
      </c>
      <c r="C18" s="247"/>
      <c r="D18" s="248" t="s">
        <v>86</v>
      </c>
      <c r="E18" s="314" t="s">
        <v>87</v>
      </c>
    </row>
    <row r="19" spans="1:15" ht="30.75" customHeight="1" x14ac:dyDescent="0.3">
      <c r="B19" s="246" t="s">
        <v>88</v>
      </c>
      <c r="C19" s="247"/>
      <c r="D19" s="248" t="s">
        <v>89</v>
      </c>
      <c r="E19" s="314" t="s">
        <v>90</v>
      </c>
    </row>
    <row r="20" spans="1:15" ht="15.6" x14ac:dyDescent="0.3">
      <c r="B20" s="246" t="s">
        <v>91</v>
      </c>
      <c r="C20" s="250"/>
      <c r="D20" s="248" t="s">
        <v>92</v>
      </c>
      <c r="E20" s="314"/>
    </row>
    <row r="21" spans="1:15" ht="55.2" x14ac:dyDescent="0.3">
      <c r="B21" s="246" t="s">
        <v>93</v>
      </c>
      <c r="C21" s="250"/>
      <c r="D21" s="248" t="s">
        <v>94</v>
      </c>
      <c r="E21" s="314"/>
    </row>
    <row r="22" spans="1:15" ht="27.6" x14ac:dyDescent="0.3">
      <c r="B22" s="246" t="s">
        <v>95</v>
      </c>
      <c r="C22" s="248"/>
      <c r="D22" s="248" t="s">
        <v>96</v>
      </c>
      <c r="E22" s="314"/>
    </row>
    <row r="23" spans="1:15" ht="27.6" x14ac:dyDescent="0.3">
      <c r="B23" s="251" t="s">
        <v>97</v>
      </c>
      <c r="C23" s="248"/>
      <c r="D23" s="248" t="s">
        <v>98</v>
      </c>
      <c r="E23" s="314"/>
    </row>
    <row r="24" spans="1:15" ht="38.25" customHeight="1" x14ac:dyDescent="0.3">
      <c r="A24" s="143"/>
      <c r="B24" s="246" t="s">
        <v>99</v>
      </c>
      <c r="C24" s="250"/>
      <c r="D24" s="248" t="s">
        <v>100</v>
      </c>
      <c r="E24" s="314"/>
    </row>
    <row r="25" spans="1:15" ht="54.75" customHeight="1" x14ac:dyDescent="0.3">
      <c r="B25" s="311" t="s">
        <v>1210</v>
      </c>
      <c r="C25" s="312"/>
      <c r="D25" s="312" t="s">
        <v>1211</v>
      </c>
      <c r="E25" s="317"/>
    </row>
    <row r="26" spans="1:15" ht="69" x14ac:dyDescent="0.3">
      <c r="B26" s="311" t="s">
        <v>148</v>
      </c>
      <c r="C26" s="312"/>
      <c r="D26" s="312" t="s">
        <v>1212</v>
      </c>
      <c r="E26" s="317" t="s">
        <v>1213</v>
      </c>
    </row>
    <row r="27" spans="1:15" ht="15.6" x14ac:dyDescent="0.3">
      <c r="A27" s="144"/>
      <c r="F27" s="146"/>
      <c r="G27" s="146"/>
      <c r="H27" s="146"/>
      <c r="I27" s="146"/>
      <c r="J27" s="146"/>
      <c r="K27" s="146"/>
      <c r="L27" s="146"/>
      <c r="M27" s="146"/>
      <c r="N27" s="146"/>
      <c r="O27" s="146"/>
    </row>
    <row r="28" spans="1:15" ht="23.4" x14ac:dyDescent="0.3">
      <c r="A28" s="147"/>
      <c r="B28" s="410" t="s">
        <v>101</v>
      </c>
      <c r="C28" s="410"/>
      <c r="D28" s="410"/>
      <c r="F28" s="146"/>
      <c r="G28" s="146"/>
      <c r="H28" s="146"/>
      <c r="I28" s="146"/>
      <c r="J28" s="146"/>
      <c r="K28" s="146"/>
      <c r="L28" s="146"/>
      <c r="M28" s="146"/>
      <c r="N28" s="146"/>
      <c r="O28" s="146"/>
    </row>
    <row r="29" spans="1:15" ht="15" customHeight="1" x14ac:dyDescent="0.3">
      <c r="A29" s="147"/>
      <c r="B29" s="39" t="s">
        <v>79</v>
      </c>
      <c r="C29" s="39" t="s">
        <v>15</v>
      </c>
      <c r="D29" s="39" t="s">
        <v>80</v>
      </c>
      <c r="E29" s="39" t="s">
        <v>81</v>
      </c>
      <c r="F29" s="146"/>
      <c r="G29" s="146"/>
      <c r="H29" s="146"/>
      <c r="I29" s="146"/>
      <c r="J29" s="146"/>
      <c r="K29" s="146"/>
      <c r="L29" s="146"/>
      <c r="M29" s="146"/>
      <c r="N29" s="146"/>
      <c r="O29" s="146"/>
    </row>
    <row r="30" spans="1:15" ht="82.8" x14ac:dyDescent="0.3">
      <c r="A30" s="147"/>
      <c r="B30" s="252" t="s">
        <v>1214</v>
      </c>
      <c r="C30" s="253"/>
      <c r="D30" s="249" t="s">
        <v>923</v>
      </c>
      <c r="E30" s="314"/>
      <c r="F30" s="146"/>
      <c r="G30" s="146"/>
      <c r="H30" s="146"/>
      <c r="I30" s="146"/>
      <c r="J30" s="146"/>
      <c r="K30" s="146"/>
      <c r="L30" s="146"/>
      <c r="M30" s="146"/>
      <c r="N30" s="146"/>
      <c r="O30" s="146"/>
    </row>
    <row r="31" spans="1:15" ht="27.6" x14ac:dyDescent="0.3">
      <c r="A31" s="147"/>
      <c r="B31" s="251" t="s">
        <v>102</v>
      </c>
      <c r="C31" s="248"/>
      <c r="D31" s="248" t="s">
        <v>103</v>
      </c>
      <c r="E31" s="314"/>
      <c r="F31" s="146"/>
      <c r="G31" s="146"/>
      <c r="H31" s="146"/>
      <c r="I31" s="146"/>
      <c r="J31" s="146"/>
      <c r="K31" s="146"/>
      <c r="L31" s="146"/>
      <c r="M31" s="146"/>
      <c r="N31" s="146"/>
      <c r="O31" s="146"/>
    </row>
    <row r="32" spans="1:15" ht="55.2" x14ac:dyDescent="0.3">
      <c r="A32" s="147"/>
      <c r="B32" s="251" t="s">
        <v>104</v>
      </c>
      <c r="C32" s="248"/>
      <c r="D32" s="248" t="s">
        <v>105</v>
      </c>
      <c r="E32" s="314"/>
      <c r="F32" s="146"/>
      <c r="G32" s="146"/>
      <c r="H32" s="146"/>
      <c r="I32" s="146"/>
      <c r="J32" s="146"/>
      <c r="K32" s="146"/>
      <c r="L32" s="146"/>
      <c r="M32" s="146"/>
      <c r="N32" s="146"/>
      <c r="O32" s="146"/>
    </row>
    <row r="33" spans="1:15" ht="102.6" customHeight="1" x14ac:dyDescent="0.3">
      <c r="A33" s="147"/>
      <c r="B33" s="251" t="s">
        <v>106</v>
      </c>
      <c r="C33" s="248"/>
      <c r="D33" s="248" t="s">
        <v>107</v>
      </c>
      <c r="E33" s="314"/>
      <c r="F33" s="146"/>
      <c r="G33" s="146"/>
      <c r="H33" s="146"/>
      <c r="I33" s="146"/>
      <c r="J33" s="146"/>
      <c r="K33" s="146"/>
      <c r="L33" s="146"/>
      <c r="M33" s="146"/>
      <c r="N33" s="146"/>
      <c r="O33" s="146"/>
    </row>
    <row r="34" spans="1:15" ht="102.6" customHeight="1" x14ac:dyDescent="0.3">
      <c r="A34" s="147"/>
      <c r="B34" s="387" t="s">
        <v>1314</v>
      </c>
      <c r="C34" s="388"/>
      <c r="D34" s="388" t="s">
        <v>1313</v>
      </c>
      <c r="E34" s="389"/>
      <c r="F34" s="146"/>
      <c r="G34" s="146"/>
      <c r="H34" s="146"/>
      <c r="I34" s="146"/>
      <c r="J34" s="146"/>
      <c r="K34" s="146"/>
      <c r="L34" s="146"/>
      <c r="M34" s="146"/>
      <c r="N34" s="146"/>
      <c r="O34" s="146"/>
    </row>
    <row r="35" spans="1:15" ht="27.6" x14ac:dyDescent="0.3">
      <c r="A35" s="147"/>
      <c r="B35" s="252" t="s">
        <v>108</v>
      </c>
      <c r="C35" s="254"/>
      <c r="D35" s="249" t="s">
        <v>109</v>
      </c>
      <c r="E35" s="318" t="s">
        <v>110</v>
      </c>
      <c r="F35" s="146"/>
      <c r="G35" s="146"/>
      <c r="H35" s="146"/>
      <c r="I35" s="146"/>
      <c r="J35" s="146"/>
      <c r="K35" s="146"/>
      <c r="L35" s="146"/>
      <c r="M35" s="146"/>
      <c r="N35" s="146"/>
      <c r="O35" s="146"/>
    </row>
    <row r="36" spans="1:15" ht="15.6" x14ac:dyDescent="0.3">
      <c r="A36" s="144"/>
      <c r="B36" s="252" t="s">
        <v>111</v>
      </c>
      <c r="C36" s="254"/>
      <c r="D36" s="249" t="s">
        <v>112</v>
      </c>
      <c r="E36" s="314"/>
      <c r="F36" s="146"/>
      <c r="G36" s="146"/>
      <c r="H36" s="146"/>
      <c r="I36" s="146"/>
      <c r="J36" s="146"/>
      <c r="K36" s="146"/>
      <c r="L36" s="146"/>
      <c r="M36" s="146"/>
      <c r="N36" s="146"/>
      <c r="O36" s="146"/>
    </row>
    <row r="37" spans="1:15" ht="49.5" customHeight="1" x14ac:dyDescent="0.3">
      <c r="A37" s="147"/>
      <c r="B37" s="251" t="s">
        <v>113</v>
      </c>
      <c r="C37" s="248"/>
      <c r="D37" s="390" t="s">
        <v>1315</v>
      </c>
      <c r="E37" s="314"/>
      <c r="F37" s="146"/>
      <c r="G37" s="146"/>
      <c r="H37" s="146"/>
      <c r="I37" s="146"/>
      <c r="J37" s="146"/>
      <c r="K37" s="146"/>
      <c r="L37" s="146"/>
      <c r="M37" s="146"/>
      <c r="N37" s="146"/>
      <c r="O37" s="146"/>
    </row>
    <row r="38" spans="1:15" ht="27.6" x14ac:dyDescent="0.3">
      <c r="A38" s="147"/>
      <c r="B38" s="251" t="s">
        <v>114</v>
      </c>
      <c r="C38" s="248"/>
      <c r="D38" s="248" t="s">
        <v>115</v>
      </c>
      <c r="E38" s="314"/>
      <c r="F38" s="146"/>
      <c r="G38" s="146"/>
      <c r="H38" s="146"/>
      <c r="I38" s="146"/>
      <c r="J38" s="146"/>
      <c r="K38" s="146"/>
      <c r="L38" s="146"/>
      <c r="M38" s="146"/>
      <c r="N38" s="146"/>
      <c r="O38" s="146"/>
    </row>
    <row r="39" spans="1:15" ht="69" x14ac:dyDescent="0.3">
      <c r="A39" s="147"/>
      <c r="B39" s="251" t="s">
        <v>116</v>
      </c>
      <c r="C39" s="248"/>
      <c r="D39" s="249" t="s">
        <v>117</v>
      </c>
      <c r="E39" s="314"/>
      <c r="F39" s="146"/>
      <c r="G39" s="146"/>
      <c r="H39" s="146"/>
      <c r="I39" s="146"/>
      <c r="J39" s="146"/>
      <c r="K39" s="146"/>
      <c r="L39" s="146"/>
      <c r="M39" s="146"/>
      <c r="N39" s="146"/>
      <c r="O39" s="146"/>
    </row>
    <row r="40" spans="1:15" ht="69" x14ac:dyDescent="0.3">
      <c r="A40" s="147"/>
      <c r="B40" s="387" t="s">
        <v>1331</v>
      </c>
      <c r="C40" s="388"/>
      <c r="D40" s="388" t="s">
        <v>1332</v>
      </c>
      <c r="E40" s="389"/>
      <c r="F40" s="146"/>
      <c r="G40" s="146"/>
      <c r="H40" s="146"/>
      <c r="I40" s="146"/>
      <c r="J40" s="146"/>
      <c r="K40" s="146"/>
      <c r="L40" s="146"/>
      <c r="M40" s="146"/>
      <c r="N40" s="146"/>
      <c r="O40" s="146"/>
    </row>
    <row r="41" spans="1:15" ht="45.6" customHeight="1" x14ac:dyDescent="0.3">
      <c r="A41" s="147"/>
      <c r="B41" s="251" t="s">
        <v>118</v>
      </c>
      <c r="C41" s="248"/>
      <c r="D41" s="249" t="s">
        <v>119</v>
      </c>
      <c r="E41" s="314"/>
      <c r="F41" s="146"/>
      <c r="G41" s="146"/>
      <c r="H41" s="146"/>
      <c r="I41" s="146"/>
      <c r="J41" s="146"/>
      <c r="K41" s="146"/>
      <c r="L41" s="146"/>
      <c r="M41" s="146"/>
      <c r="N41" s="146"/>
      <c r="O41" s="146"/>
    </row>
    <row r="42" spans="1:15" ht="27.6" x14ac:dyDescent="0.3">
      <c r="A42" s="147"/>
      <c r="B42" s="251" t="s">
        <v>120</v>
      </c>
      <c r="C42" s="248"/>
      <c r="D42" s="249" t="s">
        <v>121</v>
      </c>
      <c r="E42" s="314" t="s">
        <v>122</v>
      </c>
      <c r="F42" s="146"/>
      <c r="G42" s="146"/>
      <c r="H42" s="146"/>
      <c r="I42" s="146"/>
      <c r="J42" s="146"/>
      <c r="K42" s="146"/>
      <c r="L42" s="146"/>
      <c r="M42" s="146"/>
      <c r="N42" s="146"/>
      <c r="O42" s="146"/>
    </row>
    <row r="43" spans="1:15" ht="41.4" x14ac:dyDescent="0.3">
      <c r="A43" s="147"/>
      <c r="B43" s="251" t="s">
        <v>123</v>
      </c>
      <c r="C43" s="248"/>
      <c r="D43" s="248" t="s">
        <v>124</v>
      </c>
      <c r="E43" s="314"/>
      <c r="F43" s="146"/>
      <c r="G43" s="146"/>
      <c r="H43" s="146"/>
      <c r="I43" s="146"/>
      <c r="J43" s="146"/>
      <c r="K43" s="146"/>
      <c r="L43" s="146"/>
      <c r="M43" s="146"/>
      <c r="N43" s="146"/>
      <c r="O43" s="146"/>
    </row>
    <row r="44" spans="1:15" ht="41.4" x14ac:dyDescent="0.3">
      <c r="A44" s="147"/>
      <c r="B44" s="251" t="s">
        <v>125</v>
      </c>
      <c r="C44" s="248"/>
      <c r="D44" s="248" t="s">
        <v>126</v>
      </c>
      <c r="E44" s="314"/>
      <c r="F44" s="146"/>
      <c r="G44" s="146"/>
      <c r="H44" s="146"/>
      <c r="I44" s="146"/>
      <c r="J44" s="146"/>
      <c r="K44" s="146"/>
      <c r="L44" s="146"/>
      <c r="M44" s="146"/>
      <c r="N44" s="146"/>
      <c r="O44" s="146"/>
    </row>
    <row r="45" spans="1:15" ht="45.45" customHeight="1" x14ac:dyDescent="0.3">
      <c r="A45" s="147"/>
      <c r="B45" s="251" t="s">
        <v>127</v>
      </c>
      <c r="C45" s="248"/>
      <c r="D45" s="248" t="s">
        <v>128</v>
      </c>
      <c r="E45" s="314"/>
      <c r="F45" s="146"/>
      <c r="G45" s="146"/>
      <c r="H45" s="146"/>
      <c r="I45" s="146"/>
      <c r="J45" s="146"/>
      <c r="K45" s="146"/>
      <c r="L45" s="146"/>
      <c r="M45" s="146"/>
      <c r="N45" s="146"/>
      <c r="O45" s="146"/>
    </row>
    <row r="46" spans="1:15" ht="32.25" customHeight="1" x14ac:dyDescent="0.3">
      <c r="A46" s="147"/>
      <c r="B46" s="251" t="s">
        <v>129</v>
      </c>
      <c r="C46" s="248"/>
      <c r="D46" s="248" t="s">
        <v>130</v>
      </c>
      <c r="E46" s="314"/>
      <c r="F46" s="146"/>
      <c r="G46" s="146"/>
      <c r="H46" s="146"/>
      <c r="I46" s="146"/>
      <c r="J46" s="146"/>
      <c r="K46" s="146"/>
      <c r="L46" s="146"/>
      <c r="M46" s="146"/>
      <c r="N46" s="146"/>
      <c r="O46" s="146"/>
    </row>
    <row r="47" spans="1:15" ht="38.700000000000003" customHeight="1" x14ac:dyDescent="0.3">
      <c r="A47" s="147"/>
      <c r="B47" s="251" t="s">
        <v>925</v>
      </c>
      <c r="C47" s="248"/>
      <c r="D47" s="248" t="s">
        <v>926</v>
      </c>
      <c r="E47" s="314"/>
      <c r="F47" s="146"/>
      <c r="G47" s="146"/>
      <c r="H47" s="146"/>
      <c r="I47" s="146"/>
      <c r="J47" s="146"/>
      <c r="K47" s="146"/>
      <c r="L47" s="146"/>
      <c r="M47" s="146"/>
      <c r="N47" s="146"/>
      <c r="O47" s="146"/>
    </row>
    <row r="48" spans="1:15" ht="74.400000000000006" customHeight="1" x14ac:dyDescent="0.3">
      <c r="A48" s="147"/>
      <c r="B48" s="251" t="s">
        <v>131</v>
      </c>
      <c r="C48" s="248"/>
      <c r="D48" s="248" t="s">
        <v>132</v>
      </c>
      <c r="E48" s="318" t="s">
        <v>133</v>
      </c>
      <c r="F48" s="146"/>
      <c r="G48" s="146"/>
      <c r="H48" s="146"/>
      <c r="I48" s="146"/>
      <c r="J48" s="146"/>
      <c r="K48" s="146"/>
      <c r="L48" s="146"/>
      <c r="M48" s="146"/>
      <c r="N48" s="146"/>
      <c r="O48" s="146"/>
    </row>
    <row r="49" spans="1:15" ht="126.45" customHeight="1" x14ac:dyDescent="0.3">
      <c r="A49" s="147"/>
      <c r="B49" s="251" t="s">
        <v>134</v>
      </c>
      <c r="C49" s="248"/>
      <c r="D49" s="248" t="s">
        <v>135</v>
      </c>
      <c r="E49" s="314" t="s">
        <v>136</v>
      </c>
      <c r="F49" s="146"/>
      <c r="G49" s="146"/>
      <c r="H49" s="146"/>
      <c r="I49" s="146"/>
      <c r="J49" s="146"/>
      <c r="K49" s="146"/>
      <c r="L49" s="146"/>
      <c r="M49" s="146"/>
      <c r="N49" s="146"/>
      <c r="O49" s="146"/>
    </row>
    <row r="50" spans="1:15" s="150" customFormat="1" ht="31.2" customHeight="1" x14ac:dyDescent="0.3">
      <c r="A50" s="148"/>
      <c r="B50" s="251" t="s">
        <v>137</v>
      </c>
      <c r="C50" s="248"/>
      <c r="D50" s="248" t="s">
        <v>138</v>
      </c>
      <c r="E50" s="314" t="s">
        <v>139</v>
      </c>
      <c r="F50" s="149"/>
      <c r="G50" s="149"/>
      <c r="H50" s="149"/>
      <c r="I50" s="149"/>
      <c r="J50" s="149"/>
      <c r="K50" s="149"/>
      <c r="L50" s="149"/>
      <c r="M50" s="149"/>
      <c r="N50" s="149"/>
      <c r="O50" s="149"/>
    </row>
    <row r="51" spans="1:15" ht="32.25" customHeight="1" x14ac:dyDescent="0.3">
      <c r="A51" s="147"/>
      <c r="B51" s="251" t="s">
        <v>140</v>
      </c>
      <c r="C51" s="248"/>
      <c r="D51" s="248" t="s">
        <v>141</v>
      </c>
      <c r="E51" s="314"/>
      <c r="F51" s="146"/>
      <c r="G51" s="146"/>
      <c r="H51" s="146"/>
      <c r="I51" s="146"/>
      <c r="J51" s="146"/>
      <c r="K51" s="146"/>
      <c r="L51" s="146"/>
      <c r="M51" s="146"/>
      <c r="N51" s="146"/>
      <c r="O51" s="146"/>
    </row>
    <row r="52" spans="1:15" ht="72" customHeight="1" x14ac:dyDescent="0.3">
      <c r="A52" s="147"/>
      <c r="B52" s="251" t="s">
        <v>142</v>
      </c>
      <c r="C52" s="248"/>
      <c r="D52" s="248" t="s">
        <v>143</v>
      </c>
      <c r="E52" s="314"/>
      <c r="F52" s="146"/>
      <c r="G52" s="146"/>
      <c r="H52" s="146"/>
      <c r="I52" s="146"/>
      <c r="J52" s="146"/>
      <c r="K52" s="146"/>
      <c r="L52" s="146"/>
      <c r="M52" s="146"/>
      <c r="N52" s="146"/>
      <c r="O52" s="146"/>
    </row>
    <row r="53" spans="1:15" ht="21.75" customHeight="1" x14ac:dyDescent="0.3">
      <c r="B53" s="252" t="s">
        <v>144</v>
      </c>
      <c r="C53" s="248"/>
      <c r="D53" s="248" t="s">
        <v>145</v>
      </c>
      <c r="E53" s="314"/>
    </row>
    <row r="54" spans="1:15" ht="20.7" customHeight="1" x14ac:dyDescent="0.3">
      <c r="B54" s="251" t="s">
        <v>146</v>
      </c>
      <c r="C54" s="248"/>
      <c r="D54" s="248" t="s">
        <v>147</v>
      </c>
      <c r="E54" s="314"/>
    </row>
    <row r="55" spans="1:15" ht="79.95" customHeight="1" x14ac:dyDescent="0.3">
      <c r="B55" s="311" t="s">
        <v>1215</v>
      </c>
      <c r="C55" s="312"/>
      <c r="D55" s="312" t="s">
        <v>1216</v>
      </c>
      <c r="E55" s="317"/>
    </row>
    <row r="56" spans="1:15" ht="96.6" x14ac:dyDescent="0.3">
      <c r="B56" s="252" t="s">
        <v>149</v>
      </c>
      <c r="C56" s="248"/>
      <c r="D56" s="249" t="s">
        <v>1316</v>
      </c>
      <c r="E56" s="314"/>
    </row>
    <row r="57" spans="1:15" ht="19.95" customHeight="1" x14ac:dyDescent="0.3">
      <c r="B57" s="252" t="s">
        <v>151</v>
      </c>
      <c r="C57" s="255"/>
      <c r="D57" s="256" t="s">
        <v>152</v>
      </c>
      <c r="E57" s="319"/>
    </row>
    <row r="58" spans="1:15" ht="46.2" customHeight="1" x14ac:dyDescent="0.3">
      <c r="B58" s="257" t="s">
        <v>153</v>
      </c>
      <c r="C58" s="258"/>
      <c r="D58" s="258" t="s">
        <v>154</v>
      </c>
      <c r="E58" s="320" t="s">
        <v>155</v>
      </c>
    </row>
    <row r="59" spans="1:15" ht="42.45" customHeight="1" x14ac:dyDescent="0.3">
      <c r="B59" s="259" t="s">
        <v>921</v>
      </c>
      <c r="C59" s="260"/>
      <c r="D59" s="256" t="s">
        <v>922</v>
      </c>
      <c r="E59" s="320"/>
    </row>
    <row r="60" spans="1:15" ht="31.95" customHeight="1" x14ac:dyDescent="0.3">
      <c r="A60" s="151"/>
      <c r="B60" s="259" t="s">
        <v>156</v>
      </c>
      <c r="C60" s="255"/>
      <c r="D60" s="256" t="s">
        <v>157</v>
      </c>
      <c r="E60" s="321" t="s">
        <v>158</v>
      </c>
    </row>
    <row r="61" spans="1:15" ht="32.25" customHeight="1" x14ac:dyDescent="0.3">
      <c r="B61" s="257" t="s">
        <v>159</v>
      </c>
      <c r="C61" s="258"/>
      <c r="D61" s="258" t="s">
        <v>160</v>
      </c>
      <c r="E61" s="320" t="s">
        <v>161</v>
      </c>
    </row>
    <row r="62" spans="1:15" ht="15.6" x14ac:dyDescent="0.3"/>
    <row r="64" spans="1:15" ht="21" customHeight="1" x14ac:dyDescent="0.3">
      <c r="D64" s="152"/>
    </row>
    <row r="87" spans="1:4" ht="21" customHeight="1" x14ac:dyDescent="0.3">
      <c r="A87" s="153"/>
    </row>
    <row r="91" spans="1:4" ht="21" customHeight="1" x14ac:dyDescent="0.3">
      <c r="D91" s="154"/>
    </row>
    <row r="97" spans="1:4" ht="21" customHeight="1" x14ac:dyDescent="0.3">
      <c r="A97" s="153"/>
    </row>
    <row r="101" spans="1:4" ht="21" customHeight="1" x14ac:dyDescent="0.3">
      <c r="D101" s="154"/>
    </row>
  </sheetData>
  <mergeCells count="2">
    <mergeCell ref="B1:D1"/>
    <mergeCell ref="B28:D28"/>
  </mergeCells>
  <printOptions horizontalCentered="1"/>
  <pageMargins left="0.27559055118110237" right="0.27559055118110237" top="0.47244094488188981" bottom="0.62992125984251968" header="0.31496062992125984" footer="0.31496062992125984"/>
  <pageSetup paperSize="9" scale="75" orientation="landscape" r:id="rId1"/>
  <headerFooter>
    <oddFooter>&amp;L© &amp;"-,Fett"ENX Association&amp;"-,Standard"
&amp;9Information Security Assessment</oddFooter>
  </headerFooter>
  <rowBreaks count="3" manualBreakCount="3">
    <brk id="11" min="1" max="4" man="1"/>
    <brk id="27" max="16383" man="1"/>
    <brk id="45" min="1" max="4" man="1"/>
  </rowBreaks>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tabColor theme="9"/>
    <outlinePr summaryRight="0"/>
  </sheetPr>
  <dimension ref="A1:CK66"/>
  <sheetViews>
    <sheetView topLeftCell="C1" zoomScaleNormal="100" workbookViewId="0">
      <selection activeCell="C1" sqref="C1:X1"/>
    </sheetView>
  </sheetViews>
  <sheetFormatPr baseColWidth="10" defaultColWidth="11.21875" defaultRowHeight="13.8" outlineLevelCol="1" x14ac:dyDescent="0.3"/>
  <cols>
    <col min="1" max="1" width="8.21875" style="1" hidden="1" customWidth="1"/>
    <col min="2" max="2" width="2.21875" style="1" hidden="1" customWidth="1"/>
    <col min="3" max="3" width="7" style="19" customWidth="1"/>
    <col min="4" max="4" width="6.109375" style="19" customWidth="1" collapsed="1"/>
    <col min="5" max="7" width="35.21875" style="19" hidden="1" customWidth="1" outlineLevel="1"/>
    <col min="8" max="8" width="40.77734375" style="1" customWidth="1"/>
    <col min="9" max="9" width="40.77734375" style="1" customWidth="1" outlineLevel="1"/>
    <col min="10" max="11" width="53.77734375" style="1" customWidth="1" outlineLevel="1"/>
    <col min="12" max="14" width="50.77734375" style="1" customWidth="1" outlineLevel="1"/>
    <col min="15" max="16" width="25.77734375" style="1" customWidth="1" outlineLevel="1"/>
    <col min="17" max="17" width="38.21875" style="2" customWidth="1"/>
    <col min="18" max="18" width="15.21875" style="3" customWidth="1" outlineLevel="1"/>
    <col min="19" max="19" width="22.21875" style="5" customWidth="1" outlineLevel="1"/>
    <col min="20" max="20" width="14.21875" style="5" customWidth="1" outlineLevel="1"/>
    <col min="21" max="21" width="25.77734375" style="2" customWidth="1" outlineLevel="1"/>
    <col min="22" max="22" width="90.77734375" style="2" customWidth="1"/>
    <col min="23" max="25" width="65.77734375" style="2" customWidth="1" outlineLevel="1"/>
    <col min="26" max="27" width="60.77734375" style="1" customWidth="1" outlineLevel="1"/>
    <col min="28" max="16384" width="11.21875" style="1"/>
  </cols>
  <sheetData>
    <row r="1" spans="1:89" ht="46.5" customHeight="1" x14ac:dyDescent="0.3">
      <c r="C1" s="411" t="s">
        <v>162</v>
      </c>
      <c r="D1" s="412"/>
      <c r="E1" s="412"/>
      <c r="F1" s="409"/>
      <c r="G1" s="409"/>
      <c r="H1" s="409"/>
      <c r="I1" s="409"/>
      <c r="J1" s="409"/>
      <c r="K1" s="409"/>
      <c r="L1" s="409"/>
      <c r="M1" s="409"/>
      <c r="N1" s="409"/>
      <c r="O1" s="409"/>
      <c r="P1" s="409"/>
      <c r="Q1" s="409"/>
      <c r="R1" s="409"/>
      <c r="S1" s="409"/>
      <c r="T1" s="409"/>
      <c r="U1" s="409"/>
      <c r="V1" s="409"/>
      <c r="W1" s="409"/>
      <c r="X1" s="409"/>
    </row>
    <row r="2" spans="1:89" ht="27.75" customHeight="1" x14ac:dyDescent="0.3">
      <c r="A2" s="24" t="s">
        <v>163</v>
      </c>
      <c r="B2" s="24" t="s">
        <v>164</v>
      </c>
      <c r="C2" s="17" t="s">
        <v>165</v>
      </c>
      <c r="D2" s="17" t="s">
        <v>1217</v>
      </c>
      <c r="E2" s="17" t="s">
        <v>166</v>
      </c>
      <c r="F2" s="17" t="s">
        <v>167</v>
      </c>
      <c r="G2" s="17" t="s">
        <v>168</v>
      </c>
      <c r="H2" s="6" t="s">
        <v>169</v>
      </c>
      <c r="I2" s="6" t="s">
        <v>170</v>
      </c>
      <c r="J2" s="6" t="s">
        <v>171</v>
      </c>
      <c r="K2" s="6" t="s">
        <v>172</v>
      </c>
      <c r="L2" s="6" t="s">
        <v>173</v>
      </c>
      <c r="M2" s="6" t="s">
        <v>174</v>
      </c>
      <c r="N2" s="6" t="s">
        <v>175</v>
      </c>
      <c r="O2" s="6" t="s">
        <v>176</v>
      </c>
      <c r="P2" s="6" t="s">
        <v>177</v>
      </c>
      <c r="Q2" s="121" t="s">
        <v>178</v>
      </c>
      <c r="R2" s="71" t="s">
        <v>924</v>
      </c>
      <c r="S2" s="122" t="s">
        <v>179</v>
      </c>
      <c r="T2" s="123" t="s">
        <v>180</v>
      </c>
      <c r="U2" s="123" t="s">
        <v>181</v>
      </c>
      <c r="V2" s="124" t="s">
        <v>182</v>
      </c>
      <c r="W2" s="38" t="s">
        <v>183</v>
      </c>
      <c r="X2" s="38" t="s">
        <v>184</v>
      </c>
      <c r="Y2" s="38" t="s">
        <v>185</v>
      </c>
      <c r="Z2" s="38" t="s">
        <v>186</v>
      </c>
      <c r="AA2" s="38" t="s">
        <v>187</v>
      </c>
    </row>
    <row r="3" spans="1:89" ht="27.6" x14ac:dyDescent="0.3">
      <c r="A3" s="7" t="str">
        <f>IF(AND($B3&lt;&gt;"",$C$3="1",NOT(ISBLANK($C3))),"header",IF(AND($B3&lt;&gt;"",$C$3&lt;&gt;"1",NOT(ISBLANK($C3))),"blank",IF(AND($B3&lt;&gt;"",#REF!="01",NOT(ISBLANK(#REF!))),"header",IF(AND($B3&lt;&gt;"",#REF!&lt;&gt;"01",NOT(ISBLANK(#REF!))),"blank",IF(AND($B3&lt;&gt;"",#REF!&lt;&gt;"01",NOT(ISBLANK(#REF!))),"blank",IF(AND($C$3="1",ISBLANK($C3),ISBLANK($B3)),"blank",""))))))</f>
        <v>header</v>
      </c>
      <c r="B3" s="7">
        <v>1</v>
      </c>
      <c r="C3" s="300" t="s">
        <v>188</v>
      </c>
      <c r="D3" s="300"/>
      <c r="E3" s="300"/>
      <c r="F3" s="300"/>
      <c r="G3" s="300"/>
      <c r="H3" s="301" t="s">
        <v>189</v>
      </c>
      <c r="I3" s="302"/>
      <c r="J3" s="303" t="s">
        <v>190</v>
      </c>
      <c r="K3" s="303" t="s">
        <v>190</v>
      </c>
      <c r="L3" s="303" t="s">
        <v>190</v>
      </c>
      <c r="M3" s="303" t="s">
        <v>190</v>
      </c>
      <c r="N3" s="133"/>
      <c r="O3" s="302"/>
      <c r="P3" s="302"/>
      <c r="Q3" s="304"/>
      <c r="R3" s="302"/>
      <c r="S3" s="302"/>
      <c r="T3" s="302"/>
      <c r="U3" s="302"/>
      <c r="V3" s="302"/>
      <c r="W3" s="302"/>
      <c r="X3" s="302"/>
      <c r="Y3" s="302"/>
      <c r="Z3" s="302"/>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row>
    <row r="4" spans="1:89" x14ac:dyDescent="0.3">
      <c r="A4" s="7" t="str">
        <f>IF(AND($B4&lt;&gt;"",$C$3="1",NOT(ISBLANK($C4))),"header",IF(AND($B4&lt;&gt;"",$C$3&lt;&gt;"1",NOT(ISBLANK($C4))),"blank",IF(AND($B4&lt;&gt;"",#REF!="01",NOT(ISBLANK(#REF!))),"header",IF(AND($B4&lt;&gt;"",#REF!&lt;&gt;"01",NOT(ISBLANK(#REF!))),"blank",IF(AND($B4&lt;&gt;"",#REF!&lt;&gt;"01",NOT(ISBLANK(#REF!))),"blank",IF(AND($C$3="1",ISBLANK($C4),ISBLANK($B4)),"blank",""))))))</f>
        <v>header</v>
      </c>
      <c r="B4" s="7">
        <v>2</v>
      </c>
      <c r="C4" s="302" t="s">
        <v>191</v>
      </c>
      <c r="D4" s="302"/>
      <c r="E4" s="300"/>
      <c r="F4" s="300"/>
      <c r="G4" s="300"/>
      <c r="H4" s="301" t="s">
        <v>192</v>
      </c>
      <c r="I4" s="302"/>
      <c r="J4" s="302"/>
      <c r="K4" s="302"/>
      <c r="L4" s="302"/>
      <c r="M4" s="302"/>
      <c r="N4" s="302"/>
      <c r="O4" s="302"/>
      <c r="P4" s="302"/>
      <c r="Q4" s="302"/>
      <c r="R4" s="302"/>
      <c r="S4" s="302"/>
      <c r="T4" s="302"/>
      <c r="U4" s="302"/>
      <c r="V4" s="302"/>
      <c r="W4" s="302"/>
      <c r="X4" s="302"/>
      <c r="Y4" s="302"/>
      <c r="Z4" s="302"/>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row>
    <row r="5" spans="1:89" ht="362.1" customHeight="1" x14ac:dyDescent="0.3">
      <c r="A5" s="7" t="e">
        <f>IF(AND($B5&lt;&gt;"",$C$3="1",NOT(ISBLANK($C5))),"header",IF(AND($B5&lt;&gt;"",$C$3&lt;&gt;"1",NOT(ISBLANK($C5))),"blank",IF(AND($B5&lt;&gt;"",#REF!="01",NOT(ISBLANK(#REF!))),"header",IF(AND($B5&lt;&gt;"",#REF!&lt;&gt;"01",NOT(ISBLANK(#REF!))),"blank",IF(AND($B5&lt;&gt;"",#REF!&lt;&gt;"01",NOT(ISBLANK(#REF!))),"blank",IF(AND($C$3="1",ISBLANK($C5),ISBLANK($B5)),"blank",""))))))</f>
        <v>#REF!</v>
      </c>
      <c r="C5" s="14" t="s">
        <v>193</v>
      </c>
      <c r="D5" s="14"/>
      <c r="E5" s="54"/>
      <c r="F5" s="54"/>
      <c r="G5" s="54"/>
      <c r="H5" s="22" t="s">
        <v>194</v>
      </c>
      <c r="I5" s="12" t="s">
        <v>195</v>
      </c>
      <c r="J5" s="131" t="s">
        <v>1005</v>
      </c>
      <c r="K5" s="131" t="s">
        <v>1006</v>
      </c>
      <c r="L5" s="12" t="s">
        <v>329</v>
      </c>
      <c r="M5" s="12" t="s">
        <v>329</v>
      </c>
      <c r="N5" s="29" t="s">
        <v>1007</v>
      </c>
      <c r="O5" s="130" t="s">
        <v>1333</v>
      </c>
      <c r="P5" s="130" t="s">
        <v>1353</v>
      </c>
      <c r="Q5" s="9"/>
      <c r="R5" s="10"/>
      <c r="S5" s="9"/>
      <c r="T5" s="9"/>
      <c r="U5" s="9"/>
      <c r="V5" s="9" t="s">
        <v>928</v>
      </c>
      <c r="W5" s="9"/>
      <c r="X5" s="9"/>
      <c r="Y5" s="9"/>
      <c r="Z5" s="136" t="s">
        <v>1334</v>
      </c>
      <c r="AA5" s="28"/>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row>
    <row r="6" spans="1:89" s="309" customFormat="1" ht="20.100000000000001" customHeight="1" x14ac:dyDescent="0.3">
      <c r="A6" s="7" t="str">
        <f>IF(AND($B6&lt;&gt;"",$C$3="1",NOT(ISBLANK($C6))),"header",IF(AND($B6&lt;&gt;"",$C$3&lt;&gt;"1",NOT(ISBLANK($C6))),"blank",IF(AND($B6&lt;&gt;"",#REF!="01",NOT(ISBLANK(#REF!))),"header",IF(AND($B6&lt;&gt;"",#REF!&lt;&gt;"01",NOT(ISBLANK(#REF!))),"blank",IF(AND($B6&lt;&gt;"",#REF!&lt;&gt;"01",NOT(ISBLANK(#REF!))),"blank",IF(AND($C$3="1",ISBLANK($C6),ISBLANK($B6)),"blank",""))))))</f>
        <v>header</v>
      </c>
      <c r="B6" s="7">
        <v>2</v>
      </c>
      <c r="C6" s="14" t="s">
        <v>197</v>
      </c>
      <c r="D6" s="306"/>
      <c r="E6" s="307"/>
      <c r="F6" s="307"/>
      <c r="G6" s="307"/>
      <c r="H6" s="310" t="s">
        <v>198</v>
      </c>
      <c r="I6" s="306"/>
      <c r="J6" s="306"/>
      <c r="K6" s="306"/>
      <c r="L6" s="306"/>
      <c r="M6" s="306"/>
      <c r="N6" s="306"/>
      <c r="O6" s="306"/>
      <c r="P6" s="306"/>
      <c r="Q6" s="306"/>
      <c r="R6" s="306"/>
      <c r="S6" s="306"/>
      <c r="T6" s="306"/>
      <c r="U6" s="306"/>
      <c r="V6" s="306"/>
      <c r="W6" s="306"/>
      <c r="X6" s="306"/>
      <c r="Y6" s="306"/>
      <c r="Z6" s="306"/>
      <c r="AA6" s="308"/>
      <c r="AB6" s="308"/>
      <c r="AC6" s="308"/>
      <c r="AD6" s="308"/>
      <c r="AE6" s="308"/>
      <c r="AF6" s="308"/>
      <c r="AG6" s="308"/>
      <c r="AH6" s="308"/>
      <c r="AI6" s="308"/>
      <c r="AJ6" s="308"/>
      <c r="AK6" s="308"/>
      <c r="AL6" s="308"/>
      <c r="AM6" s="308"/>
      <c r="AN6" s="308"/>
      <c r="AO6" s="308"/>
      <c r="AP6" s="308"/>
      <c r="AQ6" s="308"/>
      <c r="AR6" s="308"/>
      <c r="AS6" s="308"/>
      <c r="AT6" s="308"/>
      <c r="AU6" s="308"/>
      <c r="AV6" s="308"/>
      <c r="AW6" s="308"/>
      <c r="AX6" s="308"/>
      <c r="AY6" s="308"/>
      <c r="AZ6" s="308"/>
      <c r="BA6" s="308"/>
      <c r="BB6" s="308"/>
      <c r="BC6" s="308"/>
      <c r="BD6" s="308"/>
      <c r="BE6" s="308"/>
      <c r="BF6" s="308"/>
      <c r="BG6" s="308"/>
      <c r="BH6" s="308"/>
      <c r="BI6" s="308"/>
      <c r="BJ6" s="308"/>
      <c r="BK6" s="308"/>
      <c r="BL6" s="308"/>
      <c r="BM6" s="308"/>
      <c r="BN6" s="308"/>
      <c r="BO6" s="308"/>
      <c r="BP6" s="308"/>
      <c r="BQ6" s="308"/>
      <c r="BR6" s="308"/>
      <c r="BS6" s="308"/>
      <c r="BT6" s="308"/>
      <c r="BU6" s="308"/>
      <c r="BV6" s="308"/>
      <c r="BW6" s="308"/>
      <c r="BX6" s="308"/>
      <c r="BY6" s="308"/>
      <c r="BZ6" s="308"/>
      <c r="CA6" s="308"/>
      <c r="CB6" s="308"/>
      <c r="CC6" s="308"/>
      <c r="CD6" s="308"/>
      <c r="CE6" s="308"/>
      <c r="CF6" s="308"/>
      <c r="CG6" s="308"/>
      <c r="CH6" s="308"/>
      <c r="CI6" s="308"/>
      <c r="CJ6" s="308"/>
      <c r="CK6" s="308"/>
    </row>
    <row r="7" spans="1:89" ht="151.80000000000001" x14ac:dyDescent="0.3">
      <c r="A7" s="7" t="e">
        <f>IF(AND($B7&lt;&gt;"",$C$3="1",NOT(ISBLANK($C7))),"header",IF(AND($B7&lt;&gt;"",$C$3&lt;&gt;"1",NOT(ISBLANK($C7))),"blank",IF(AND($B7&lt;&gt;"",#REF!="01",NOT(ISBLANK(#REF!))),"header",IF(AND($B7&lt;&gt;"",#REF!&lt;&gt;"01",NOT(ISBLANK(#REF!))),"blank",IF(AND($B7&lt;&gt;"",#REF!&lt;&gt;"01",NOT(ISBLANK(#REF!))),"blank",IF(AND($C$3="1",ISBLANK($C7),ISBLANK($B7)),"blank",""))))))</f>
        <v>#REF!</v>
      </c>
      <c r="C7" s="14" t="s">
        <v>199</v>
      </c>
      <c r="D7" s="14"/>
      <c r="E7" s="54"/>
      <c r="F7" s="54"/>
      <c r="G7" s="54"/>
      <c r="H7" s="22" t="s">
        <v>200</v>
      </c>
      <c r="I7" s="12" t="s">
        <v>201</v>
      </c>
      <c r="J7" s="131" t="s">
        <v>1008</v>
      </c>
      <c r="K7" s="12" t="s">
        <v>329</v>
      </c>
      <c r="L7" s="12" t="s">
        <v>329</v>
      </c>
      <c r="M7" s="12" t="s">
        <v>329</v>
      </c>
      <c r="N7" s="29" t="s">
        <v>1009</v>
      </c>
      <c r="O7" s="130" t="s">
        <v>1010</v>
      </c>
      <c r="P7" s="130" t="s">
        <v>1354</v>
      </c>
      <c r="Q7" s="9"/>
      <c r="R7" s="10"/>
      <c r="S7" s="9"/>
      <c r="T7" s="9"/>
      <c r="U7" s="9"/>
      <c r="V7" s="9"/>
      <c r="W7" s="9"/>
      <c r="X7" s="9"/>
      <c r="Y7" s="9"/>
      <c r="Z7" s="9"/>
      <c r="AA7" s="28"/>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row>
    <row r="8" spans="1:89" ht="110.4" x14ac:dyDescent="0.3">
      <c r="A8" s="7" t="e">
        <f>IF(AND($B8&lt;&gt;"",$C$3="1",NOT(ISBLANK($C8))),"header",IF(AND($B8&lt;&gt;"",$C$3&lt;&gt;"1",NOT(ISBLANK($C8))),"blank",IF(AND($B8&lt;&gt;"",#REF!="01",NOT(ISBLANK(#REF!))),"header",IF(AND($B8&lt;&gt;"",#REF!&lt;&gt;"01",NOT(ISBLANK(#REF!))),"blank",IF(AND($B8&lt;&gt;"",#REF!&lt;&gt;"01",NOT(ISBLANK(#REF!))),"blank",IF(AND($C$3="1",ISBLANK($C8),ISBLANK($B8)),"blank",""))))))</f>
        <v>#REF!</v>
      </c>
      <c r="C8" s="14" t="s">
        <v>202</v>
      </c>
      <c r="D8" s="14"/>
      <c r="E8" s="54"/>
      <c r="F8" s="54"/>
      <c r="G8" s="54"/>
      <c r="H8" s="22" t="s">
        <v>203</v>
      </c>
      <c r="I8" s="12" t="s">
        <v>204</v>
      </c>
      <c r="J8" s="8" t="s">
        <v>1011</v>
      </c>
      <c r="K8" s="8" t="s">
        <v>1012</v>
      </c>
      <c r="L8" s="8" t="s">
        <v>1013</v>
      </c>
      <c r="M8" s="12" t="s">
        <v>329</v>
      </c>
      <c r="N8" s="29" t="s">
        <v>1014</v>
      </c>
      <c r="O8" s="130" t="s">
        <v>1015</v>
      </c>
      <c r="P8" s="130" t="s">
        <v>1355</v>
      </c>
      <c r="Q8" s="9"/>
      <c r="R8" s="10"/>
      <c r="S8" s="9"/>
      <c r="T8" s="9"/>
      <c r="U8" s="9"/>
      <c r="V8" s="9" t="s">
        <v>1016</v>
      </c>
      <c r="W8" s="9"/>
      <c r="X8" s="9"/>
      <c r="Y8" s="9"/>
      <c r="Z8" s="9"/>
      <c r="AA8" s="28"/>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row>
    <row r="9" spans="1:89" ht="151.80000000000001" x14ac:dyDescent="0.3">
      <c r="A9" s="7" t="e">
        <f>IF(AND($B9&lt;&gt;"",$C$3="1",NOT(ISBLANK($C9))),"header",IF(AND($B9&lt;&gt;"",$C$3&lt;&gt;"1",NOT(ISBLANK($C9))),"blank",IF(AND($B9&lt;&gt;"",#REF!="01",NOT(ISBLANK(#REF!))),"header",IF(AND($B9&lt;&gt;"",#REF!&lt;&gt;"01",NOT(ISBLANK(#REF!))),"blank",IF(AND($B9&lt;&gt;"",#REF!&lt;&gt;"01",NOT(ISBLANK(#REF!))),"blank",IF(AND($C$3="1",ISBLANK($C9),ISBLANK($B9)),"blank",""))))))</f>
        <v>#REF!</v>
      </c>
      <c r="C9" s="14" t="s">
        <v>205</v>
      </c>
      <c r="D9" s="14"/>
      <c r="E9" s="54"/>
      <c r="F9" s="54"/>
      <c r="G9" s="54"/>
      <c r="H9" s="22" t="s">
        <v>1017</v>
      </c>
      <c r="I9" s="12" t="s">
        <v>1018</v>
      </c>
      <c r="J9" s="131" t="s">
        <v>206</v>
      </c>
      <c r="K9" s="131" t="s">
        <v>1019</v>
      </c>
      <c r="L9" s="8" t="s">
        <v>1020</v>
      </c>
      <c r="M9" s="12" t="s">
        <v>329</v>
      </c>
      <c r="N9" s="12" t="s">
        <v>329</v>
      </c>
      <c r="O9" s="130" t="s">
        <v>1021</v>
      </c>
      <c r="P9" s="130" t="s">
        <v>1022</v>
      </c>
      <c r="Q9" s="9"/>
      <c r="R9" s="10"/>
      <c r="S9" s="9"/>
      <c r="T9" s="9"/>
      <c r="U9" s="9"/>
      <c r="V9" s="9"/>
      <c r="W9" s="9" t="s">
        <v>1023</v>
      </c>
      <c r="X9" s="9"/>
      <c r="Y9" s="9"/>
      <c r="Z9" s="9" t="s">
        <v>1275</v>
      </c>
      <c r="AA9" s="28"/>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row>
    <row r="10" spans="1:89" ht="20.100000000000001" customHeight="1" x14ac:dyDescent="0.3">
      <c r="A10" s="7" t="str">
        <f>IF(AND($B10&lt;&gt;"",$C$3="1",NOT(ISBLANK($C10))),"header",IF(AND($B10&lt;&gt;"",$C$3&lt;&gt;"1",NOT(ISBLANK($C10))),"blank",IF(AND($B10&lt;&gt;"",#REF!="01",NOT(ISBLANK(#REF!))),"header",IF(AND($B10&lt;&gt;"",#REF!&lt;&gt;"01",NOT(ISBLANK(#REF!))),"blank",IF(AND($B10&lt;&gt;"",#REF!&lt;&gt;"01",NOT(ISBLANK(#REF!))),"blank",IF(AND($C$3="1",ISBLANK($C10),ISBLANK($B10)),"blank",""))))))</f>
        <v>header</v>
      </c>
      <c r="B10" s="7">
        <v>2</v>
      </c>
      <c r="C10" s="14" t="s">
        <v>208</v>
      </c>
      <c r="D10" s="302"/>
      <c r="E10" s="300"/>
      <c r="F10" s="300"/>
      <c r="G10" s="300"/>
      <c r="H10" s="299" t="s">
        <v>209</v>
      </c>
      <c r="I10" s="302"/>
      <c r="J10" s="302"/>
      <c r="K10" s="302"/>
      <c r="L10" s="302"/>
      <c r="M10" s="302"/>
      <c r="N10" s="302"/>
      <c r="O10" s="302"/>
      <c r="P10" s="302"/>
      <c r="Q10" s="302"/>
      <c r="R10" s="302"/>
      <c r="S10" s="302"/>
      <c r="T10" s="302"/>
      <c r="U10" s="302"/>
      <c r="V10" s="302"/>
      <c r="W10" s="302"/>
      <c r="X10" s="302"/>
      <c r="Y10" s="302"/>
      <c r="Z10" s="302"/>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row>
    <row r="11" spans="1:89" ht="307.5" customHeight="1" x14ac:dyDescent="0.3">
      <c r="A11" s="7" t="e">
        <f>IF(AND($B11&lt;&gt;"",$C$3="1",NOT(ISBLANK($C11))),"header",IF(AND($B11&lt;&gt;"",$C$3&lt;&gt;"1",NOT(ISBLANK($C11))),"blank",IF(AND($B11&lt;&gt;"",#REF!="01",NOT(ISBLANK(#REF!))),"header",IF(AND($B11&lt;&gt;"",#REF!&lt;&gt;"01",NOT(ISBLANK(#REF!))),"blank",IF(AND($B11&lt;&gt;"",#REF!&lt;&gt;"01",NOT(ISBLANK(#REF!))),"blank",IF(AND($C$3="1",ISBLANK($C11),ISBLANK($B11)),"blank",""))))))</f>
        <v>#REF!</v>
      </c>
      <c r="C11" s="14" t="s">
        <v>210</v>
      </c>
      <c r="D11" s="14"/>
      <c r="E11" s="54"/>
      <c r="F11" s="54"/>
      <c r="G11" s="54"/>
      <c r="H11" s="22" t="s">
        <v>211</v>
      </c>
      <c r="I11" s="12" t="s">
        <v>1024</v>
      </c>
      <c r="J11" s="131" t="s">
        <v>1025</v>
      </c>
      <c r="K11" s="131" t="s">
        <v>1335</v>
      </c>
      <c r="L11" s="12" t="s">
        <v>329</v>
      </c>
      <c r="M11" s="12" t="s">
        <v>329</v>
      </c>
      <c r="N11" s="12" t="s">
        <v>329</v>
      </c>
      <c r="O11" s="130" t="s">
        <v>1026</v>
      </c>
      <c r="P11" s="130" t="s">
        <v>1356</v>
      </c>
      <c r="Q11" s="9"/>
      <c r="R11" s="10"/>
      <c r="S11" s="9"/>
      <c r="T11" s="9"/>
      <c r="U11" s="9"/>
      <c r="V11" s="9" t="s">
        <v>1027</v>
      </c>
      <c r="W11" s="9" t="s">
        <v>1028</v>
      </c>
      <c r="X11" s="9"/>
      <c r="Y11" s="9"/>
      <c r="Z11" s="9" t="s">
        <v>1029</v>
      </c>
      <c r="AA11" s="9"/>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row>
    <row r="12" spans="1:89" ht="248.4" x14ac:dyDescent="0.3">
      <c r="A12" s="7" t="e">
        <f>IF(AND($B12&lt;&gt;"",$C$3="1",NOT(ISBLANK($C12))),"header",IF(AND($B12&lt;&gt;"",$C$3&lt;&gt;"1",NOT(ISBLANK($C12))),"blank",IF(AND($B12&lt;&gt;"",#REF!="01",NOT(ISBLANK(#REF!))),"header",IF(AND($B12&lt;&gt;"",#REF!&lt;&gt;"01",NOT(ISBLANK(#REF!))),"blank",IF(AND($B12&lt;&gt;"",#REF!&lt;&gt;"01",NOT(ISBLANK(#REF!))),"blank",IF(AND($C$3="1",ISBLANK($C12),ISBLANK($B12)),"blank",""))))))</f>
        <v>#REF!</v>
      </c>
      <c r="C12" s="14" t="s">
        <v>212</v>
      </c>
      <c r="D12" s="14"/>
      <c r="E12" s="54"/>
      <c r="F12" s="54"/>
      <c r="G12" s="54"/>
      <c r="H12" s="22" t="s">
        <v>213</v>
      </c>
      <c r="I12" s="12" t="s">
        <v>1030</v>
      </c>
      <c r="J12" s="8" t="s">
        <v>1031</v>
      </c>
      <c r="K12" s="11" t="s">
        <v>1032</v>
      </c>
      <c r="L12" s="12" t="s">
        <v>329</v>
      </c>
      <c r="M12" s="12" t="s">
        <v>329</v>
      </c>
      <c r="N12" s="12" t="s">
        <v>329</v>
      </c>
      <c r="O12" s="130" t="s">
        <v>1033</v>
      </c>
      <c r="P12" s="130" t="s">
        <v>1357</v>
      </c>
      <c r="Q12" s="9"/>
      <c r="R12" s="10"/>
      <c r="S12" s="9"/>
      <c r="T12" s="9"/>
      <c r="U12" s="9"/>
      <c r="V12" s="9" t="s">
        <v>929</v>
      </c>
      <c r="W12" s="9"/>
      <c r="X12" s="9"/>
      <c r="Y12" s="9"/>
      <c r="Z12" s="9" t="s">
        <v>1276</v>
      </c>
      <c r="AA12" s="9"/>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row>
    <row r="13" spans="1:89" ht="151.80000000000001" x14ac:dyDescent="0.3">
      <c r="A13" s="7" t="e">
        <f>IF(AND($B13&lt;&gt;"",$C$3="1",NOT(ISBLANK($C13))),"header",IF(AND($B13&lt;&gt;"",$C$3&lt;&gt;"1",NOT(ISBLANK($C13))),"blank",IF(AND($B13&lt;&gt;"",#REF!="01",NOT(ISBLANK(#REF!))),"header",IF(AND($B13&lt;&gt;"",#REF!&lt;&gt;"01",NOT(ISBLANK(#REF!))),"blank",IF(AND($B13&lt;&gt;"",#REF!&lt;&gt;"01",NOT(ISBLANK(#REF!))),"blank",IF(AND($C$3="1",ISBLANK($C13),ISBLANK($B13)),"blank",""))))))</f>
        <v>#REF!</v>
      </c>
      <c r="C13" s="14" t="s">
        <v>214</v>
      </c>
      <c r="D13" s="14"/>
      <c r="E13" s="54"/>
      <c r="F13" s="54"/>
      <c r="G13" s="54"/>
      <c r="H13" s="22" t="s">
        <v>215</v>
      </c>
      <c r="I13" s="12" t="s">
        <v>1034</v>
      </c>
      <c r="J13" s="8" t="s">
        <v>1277</v>
      </c>
      <c r="K13" s="8" t="s">
        <v>216</v>
      </c>
      <c r="L13" s="12" t="s">
        <v>329</v>
      </c>
      <c r="M13" s="12" t="s">
        <v>329</v>
      </c>
      <c r="N13" s="12" t="s">
        <v>329</v>
      </c>
      <c r="O13" s="130" t="s">
        <v>1035</v>
      </c>
      <c r="P13" s="130" t="s">
        <v>1358</v>
      </c>
      <c r="Q13" s="9"/>
      <c r="R13" s="10"/>
      <c r="S13" s="9"/>
      <c r="T13" s="9"/>
      <c r="U13" s="9"/>
      <c r="V13" s="9"/>
      <c r="W13" s="9"/>
      <c r="X13" s="9"/>
      <c r="Y13" s="9"/>
      <c r="Z13" s="9"/>
      <c r="AA13" s="9"/>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row>
    <row r="14" spans="1:89" ht="409.6" x14ac:dyDescent="0.3">
      <c r="A14" s="57" t="e">
        <f>IF(AND($B14&lt;&gt;"",$C$3="1",NOT(ISBLANK($C14))),"header",IF(AND($B14&lt;&gt;"",$C$3&lt;&gt;"1",NOT(ISBLANK($C14))),"blank",IF(AND($B14&lt;&gt;"",#REF!="01",NOT(ISBLANK(#REF!))),"header",IF(AND($B14&lt;&gt;"",#REF!&lt;&gt;"01",NOT(ISBLANK(#REF!))),"blank",IF(AND($B14&lt;&gt;"",#REF!&lt;&gt;"01",NOT(ISBLANK(#REF!))),"blank",IF(AND($C$3="1",ISBLANK($C14),ISBLANK($B14)),"blank",""))))))</f>
        <v>#REF!</v>
      </c>
      <c r="C14" s="14" t="s">
        <v>217</v>
      </c>
      <c r="D14" s="133"/>
      <c r="E14" s="56"/>
      <c r="F14" s="54"/>
      <c r="G14" s="54"/>
      <c r="H14" s="22" t="s">
        <v>218</v>
      </c>
      <c r="I14" s="12" t="s">
        <v>1036</v>
      </c>
      <c r="J14" s="8" t="s">
        <v>1336</v>
      </c>
      <c r="K14" s="8" t="s">
        <v>1037</v>
      </c>
      <c r="L14" s="12" t="s">
        <v>329</v>
      </c>
      <c r="M14" s="8" t="s">
        <v>1038</v>
      </c>
      <c r="N14" s="12" t="s">
        <v>329</v>
      </c>
      <c r="O14" s="130" t="s">
        <v>1039</v>
      </c>
      <c r="P14" s="130" t="s">
        <v>1040</v>
      </c>
      <c r="Q14" s="9"/>
      <c r="R14" s="10"/>
      <c r="S14" s="9"/>
      <c r="T14" s="9"/>
      <c r="U14" s="9"/>
      <c r="V14" s="9" t="s">
        <v>219</v>
      </c>
      <c r="W14" s="9" t="s">
        <v>220</v>
      </c>
      <c r="X14" s="9" t="s">
        <v>221</v>
      </c>
      <c r="Y14" s="9" t="s">
        <v>222</v>
      </c>
      <c r="Z14" s="9" t="s">
        <v>223</v>
      </c>
      <c r="AA14" s="9" t="s">
        <v>224</v>
      </c>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row>
    <row r="15" spans="1:89" x14ac:dyDescent="0.3">
      <c r="A15" s="7" t="str">
        <f>IF(AND($B15&lt;&gt;"",$C$3="1",NOT(ISBLANK($C15))),"header",IF(AND($B15&lt;&gt;"",$C$3&lt;&gt;"1",NOT(ISBLANK($C15))),"blank",IF(AND($B15&lt;&gt;"",#REF!="01",NOT(ISBLANK(#REF!))),"header",IF(AND($B15&lt;&gt;"",#REF!&lt;&gt;"01",NOT(ISBLANK(#REF!))),"blank",IF(AND($B15&lt;&gt;"",#REF!&lt;&gt;"01",NOT(ISBLANK(#REF!))),"blank",IF(AND($C$3="1",ISBLANK($C15),ISBLANK($B15)),"blank",""))))))</f>
        <v>header</v>
      </c>
      <c r="B15" s="7">
        <v>2</v>
      </c>
      <c r="C15" s="14" t="s">
        <v>1218</v>
      </c>
      <c r="D15" s="302"/>
      <c r="E15" s="300"/>
      <c r="F15" s="300"/>
      <c r="G15" s="300"/>
      <c r="H15" s="301" t="s">
        <v>225</v>
      </c>
      <c r="I15" s="302"/>
      <c r="J15" s="302"/>
      <c r="K15" s="302"/>
      <c r="L15" s="302"/>
      <c r="M15" s="302"/>
      <c r="N15" s="302"/>
      <c r="O15" s="302"/>
      <c r="P15" s="302"/>
      <c r="Q15" s="302"/>
      <c r="R15" s="302"/>
      <c r="S15" s="302"/>
      <c r="T15" s="302"/>
      <c r="U15" s="302"/>
      <c r="V15" s="302"/>
      <c r="W15" s="302"/>
      <c r="X15" s="302"/>
      <c r="Y15" s="302"/>
      <c r="Z15" s="302"/>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row>
    <row r="16" spans="1:89" ht="165.6" x14ac:dyDescent="0.3">
      <c r="A16" s="7" t="e">
        <f>IF(AND($B16&lt;&gt;"",$C$3="1",NOT(ISBLANK($C16))),"header",IF(AND($B16&lt;&gt;"",$C$3&lt;&gt;"1",NOT(ISBLANK($C16))),"blank",IF(AND($B16&lt;&gt;"",#REF!="01",NOT(ISBLANK(#REF!))),"header",IF(AND($B16&lt;&gt;"",#REF!&lt;&gt;"01",NOT(ISBLANK(#REF!))),"blank",IF(AND($B16&lt;&gt;"",#REF!&lt;&gt;"01",NOT(ISBLANK(#REF!))),"blank",IF(AND($C$3="1",ISBLANK($C16),ISBLANK($B16)),"blank",""))))))</f>
        <v>#REF!</v>
      </c>
      <c r="C16" s="14" t="s">
        <v>226</v>
      </c>
      <c r="D16" s="14"/>
      <c r="E16" s="54"/>
      <c r="F16" s="54"/>
      <c r="G16" s="54"/>
      <c r="H16" s="22" t="s">
        <v>227</v>
      </c>
      <c r="I16" s="12" t="s">
        <v>1041</v>
      </c>
      <c r="J16" s="131" t="s">
        <v>1042</v>
      </c>
      <c r="K16" s="131" t="s">
        <v>1043</v>
      </c>
      <c r="L16" s="12" t="s">
        <v>329</v>
      </c>
      <c r="M16" s="12" t="s">
        <v>329</v>
      </c>
      <c r="N16" s="12" t="s">
        <v>329</v>
      </c>
      <c r="O16" s="130" t="s">
        <v>1044</v>
      </c>
      <c r="P16" s="130" t="s">
        <v>1401</v>
      </c>
      <c r="Q16" s="9"/>
      <c r="R16" s="10"/>
      <c r="S16" s="9"/>
      <c r="T16" s="9"/>
      <c r="U16" s="9"/>
      <c r="V16" s="37"/>
      <c r="W16" s="37"/>
      <c r="X16" s="37"/>
      <c r="Y16" s="9"/>
      <c r="Z16" s="28"/>
      <c r="AA16" s="28"/>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c r="CK16" s="13"/>
    </row>
    <row r="17" spans="1:89" ht="20.100000000000001" customHeight="1" x14ac:dyDescent="0.3">
      <c r="A17" s="7" t="str">
        <f>IF(AND($B17&lt;&gt;"",$C$3="1",NOT(ISBLANK($C17))),"header",IF(AND($B17&lt;&gt;"",$C$3&lt;&gt;"1",NOT(ISBLANK($C17))),"blank",IF(AND($B17&lt;&gt;"",#REF!="01",NOT(ISBLANK(#REF!))),"header",IF(AND($B17&lt;&gt;"",#REF!&lt;&gt;"01",NOT(ISBLANK(#REF!))),"blank",IF(AND($B17&lt;&gt;"",#REF!&lt;&gt;"01",NOT(ISBLANK(#REF!))),"blank",IF(AND($C$3="1",ISBLANK($C17),ISBLANK($B17)),"blank",""))))))</f>
        <v>header</v>
      </c>
      <c r="B17" s="7">
        <v>2</v>
      </c>
      <c r="C17" s="14" t="s">
        <v>1219</v>
      </c>
      <c r="D17" s="302"/>
      <c r="E17" s="300"/>
      <c r="F17" s="300"/>
      <c r="G17" s="300"/>
      <c r="H17" s="305" t="s">
        <v>1045</v>
      </c>
      <c r="I17" s="302"/>
      <c r="J17" s="302"/>
      <c r="K17" s="302"/>
      <c r="L17" s="302"/>
      <c r="M17" s="302"/>
      <c r="N17" s="302"/>
      <c r="O17" s="302"/>
      <c r="P17" s="302"/>
      <c r="Q17" s="302"/>
      <c r="R17" s="302"/>
      <c r="S17" s="302"/>
      <c r="T17" s="302"/>
      <c r="U17" s="302"/>
      <c r="V17" s="302"/>
      <c r="W17" s="302"/>
      <c r="X17" s="302"/>
      <c r="Y17" s="302"/>
      <c r="Z17" s="302"/>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c r="CK17" s="13"/>
    </row>
    <row r="18" spans="1:89" ht="193.2" x14ac:dyDescent="0.3">
      <c r="A18" s="7" t="e">
        <f>IF(AND($B18&lt;&gt;"",$C$3="1",NOT(ISBLANK($C18))),"header",IF(AND($B18&lt;&gt;"",$C$3&lt;&gt;"1",NOT(ISBLANK($C18))),"blank",IF(AND($B18&lt;&gt;"",#REF!="01",NOT(ISBLANK(#REF!))),"header",IF(AND($B18&lt;&gt;"",#REF!&lt;&gt;"01",NOT(ISBLANK(#REF!))),"blank",IF(AND($B18&lt;&gt;"",#REF!&lt;&gt;"01",NOT(ISBLANK(#REF!))),"blank",IF(AND($C$3="1",ISBLANK($C18),ISBLANK($B18)),"blank",""))))))</f>
        <v>#REF!</v>
      </c>
      <c r="C18" s="14" t="s">
        <v>228</v>
      </c>
      <c r="D18" s="14"/>
      <c r="E18" s="54"/>
      <c r="F18" s="54"/>
      <c r="G18" s="54"/>
      <c r="H18" s="22" t="s">
        <v>229</v>
      </c>
      <c r="I18" s="12" t="s">
        <v>1046</v>
      </c>
      <c r="J18" s="8" t="s">
        <v>1047</v>
      </c>
      <c r="K18" s="8" t="s">
        <v>1337</v>
      </c>
      <c r="L18" s="12" t="s">
        <v>329</v>
      </c>
      <c r="M18" s="12" t="s">
        <v>329</v>
      </c>
      <c r="N18" s="29" t="s">
        <v>1048</v>
      </c>
      <c r="O18" s="130" t="s">
        <v>1049</v>
      </c>
      <c r="P18" s="130" t="s">
        <v>1359</v>
      </c>
      <c r="Q18" s="9"/>
      <c r="R18" s="10"/>
      <c r="S18" s="9"/>
      <c r="T18" s="9"/>
      <c r="U18" s="9"/>
      <c r="V18" s="37"/>
      <c r="W18" s="37"/>
      <c r="X18" s="37"/>
      <c r="Y18" s="9"/>
      <c r="Z18" s="28"/>
      <c r="AA18" s="28"/>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c r="CK18" s="13"/>
    </row>
    <row r="19" spans="1:89" ht="110.4" x14ac:dyDescent="0.3">
      <c r="A19" s="7" t="e">
        <f>IF(AND($B19&lt;&gt;"",$C$3="1",NOT(ISBLANK($C19))),"header",IF(AND($B19&lt;&gt;"",$C$3&lt;&gt;"1",NOT(ISBLANK($C19))),"blank",IF(AND($B19&lt;&gt;"",#REF!="01",NOT(ISBLANK(#REF!))),"header",IF(AND($B19&lt;&gt;"",#REF!&lt;&gt;"01",NOT(ISBLANK(#REF!))),"blank",IF(AND($B19&lt;&gt;"",#REF!&lt;&gt;"01",NOT(ISBLANK(#REF!))),"blank",IF(AND($C$3="1",ISBLANK($C19),ISBLANK($B19)),"blank",""))))))</f>
        <v>#REF!</v>
      </c>
      <c r="C19" s="14" t="s">
        <v>230</v>
      </c>
      <c r="D19" s="14"/>
      <c r="E19" s="54"/>
      <c r="F19" s="54"/>
      <c r="G19" s="54"/>
      <c r="H19" s="22" t="s">
        <v>231</v>
      </c>
      <c r="I19" s="12" t="s">
        <v>1050</v>
      </c>
      <c r="J19" s="8" t="s">
        <v>1051</v>
      </c>
      <c r="K19" s="8" t="s">
        <v>232</v>
      </c>
      <c r="L19" s="12" t="s">
        <v>329</v>
      </c>
      <c r="M19" s="12" t="s">
        <v>329</v>
      </c>
      <c r="N19" s="8" t="s">
        <v>1052</v>
      </c>
      <c r="O19" s="130" t="s">
        <v>1053</v>
      </c>
      <c r="P19" s="130" t="s">
        <v>1054</v>
      </c>
      <c r="Q19" s="9"/>
      <c r="R19" s="10"/>
      <c r="S19" s="9"/>
      <c r="T19" s="9"/>
      <c r="U19" s="9"/>
      <c r="V19" s="37"/>
      <c r="W19" s="37"/>
      <c r="X19" s="37"/>
      <c r="Y19" s="9"/>
      <c r="Z19" s="28"/>
      <c r="AA19" s="28"/>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c r="CK19" s="13"/>
    </row>
    <row r="20" spans="1:89" ht="20.100000000000001" customHeight="1" x14ac:dyDescent="0.3">
      <c r="A20" s="7" t="str">
        <f>IF(AND($B20&lt;&gt;"",$C$3="1",NOT(ISBLANK($C20))),"header",IF(AND($B20&lt;&gt;"",$C$3&lt;&gt;"1",NOT(ISBLANK($C20))),"blank",IF(AND($B20&lt;&gt;"",#REF!="01",NOT(ISBLANK(#REF!))),"header",IF(AND($B20&lt;&gt;"",#REF!&lt;&gt;"01",NOT(ISBLANK(#REF!))),"blank",IF(AND($B20&lt;&gt;"",#REF!&lt;&gt;"01",NOT(ISBLANK(#REF!))),"blank",IF(AND($C$3="1",ISBLANK($C20),ISBLANK($B20)),"blank",""))))))</f>
        <v>header</v>
      </c>
      <c r="B20" s="7">
        <v>2</v>
      </c>
      <c r="C20" s="14" t="s">
        <v>1220</v>
      </c>
      <c r="D20" s="302"/>
      <c r="E20" s="300"/>
      <c r="F20" s="300"/>
      <c r="G20" s="300"/>
      <c r="H20" s="301" t="s">
        <v>233</v>
      </c>
      <c r="I20" s="302"/>
      <c r="J20" s="302"/>
      <c r="K20" s="302"/>
      <c r="L20" s="302"/>
      <c r="M20" s="302"/>
      <c r="N20" s="302"/>
      <c r="O20" s="302"/>
      <c r="P20" s="302"/>
      <c r="Q20" s="302"/>
      <c r="R20" s="302"/>
      <c r="S20" s="302"/>
      <c r="T20" s="302"/>
      <c r="U20" s="302"/>
      <c r="V20" s="302"/>
      <c r="W20" s="302"/>
      <c r="X20" s="302"/>
      <c r="Y20" s="302"/>
      <c r="Z20" s="302"/>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row>
    <row r="21" spans="1:89" ht="331.2" x14ac:dyDescent="0.3">
      <c r="A21" s="7" t="e">
        <f>IF(AND($B21&lt;&gt;"",$C$3="1",NOT(ISBLANK($C21))),"header",IF(AND($B21&lt;&gt;"",$C$3&lt;&gt;"1",NOT(ISBLANK($C21))),"blank",IF(AND($B21&lt;&gt;"",#REF!="01",NOT(ISBLANK(#REF!))),"header",IF(AND($B21&lt;&gt;"",#REF!&lt;&gt;"01",NOT(ISBLANK(#REF!))),"blank",IF(AND($B21&lt;&gt;"",#REF!&lt;&gt;"01",NOT(ISBLANK(#REF!))),"blank",IF(AND($C$3="1",ISBLANK($C21),ISBLANK($B21)),"blank",""))))))</f>
        <v>#REF!</v>
      </c>
      <c r="C21" s="14" t="s">
        <v>234</v>
      </c>
      <c r="D21" s="14"/>
      <c r="E21" s="54"/>
      <c r="F21" s="54"/>
      <c r="G21" s="54"/>
      <c r="H21" s="22" t="s">
        <v>235</v>
      </c>
      <c r="I21" s="12" t="s">
        <v>1055</v>
      </c>
      <c r="J21" s="8" t="s">
        <v>1338</v>
      </c>
      <c r="K21" s="8" t="s">
        <v>1392</v>
      </c>
      <c r="L21" s="8" t="s">
        <v>329</v>
      </c>
      <c r="M21" s="8" t="s">
        <v>1339</v>
      </c>
      <c r="N21" s="12" t="s">
        <v>329</v>
      </c>
      <c r="O21" s="130" t="s">
        <v>1056</v>
      </c>
      <c r="P21" s="130" t="s">
        <v>1400</v>
      </c>
      <c r="Q21" s="9"/>
      <c r="R21" s="10"/>
      <c r="S21" s="9"/>
      <c r="T21" s="9"/>
      <c r="U21" s="9"/>
      <c r="V21" s="37"/>
      <c r="W21" s="37"/>
      <c r="X21" s="37"/>
      <c r="Y21" s="9"/>
      <c r="Z21" s="28"/>
      <c r="AA21" s="28"/>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row>
    <row r="22" spans="1:89" ht="409.6" x14ac:dyDescent="0.3">
      <c r="A22" s="297" t="e">
        <f>IF(AND($B22&lt;&gt;"",$C$3="1",NOT(ISBLANK($C22))),"header",IF(AND($B22&lt;&gt;"",$C$3&lt;&gt;"1",NOT(ISBLANK($C22))),"blank",IF(AND($B22&lt;&gt;"",#REF!="01",NOT(ISBLANK(#REF!))),"header",IF(AND($B22&lt;&gt;"",#REF!&lt;&gt;"01",NOT(ISBLANK(#REF!))),"blank",IF(AND($B22&lt;&gt;"",#REF!&lt;&gt;"01",NOT(ISBLANK(#REF!))),"blank",IF(AND($C$3="1",ISBLANK($C22),ISBLANK($B22)),"blank",""))))))</f>
        <v>#REF!</v>
      </c>
      <c r="B22" s="298"/>
      <c r="C22" s="14" t="s">
        <v>236</v>
      </c>
      <c r="D22" s="133"/>
      <c r="E22" s="56"/>
      <c r="F22" s="54"/>
      <c r="G22" s="54"/>
      <c r="H22" s="22" t="s">
        <v>1057</v>
      </c>
      <c r="I22" s="132" t="s">
        <v>1058</v>
      </c>
      <c r="J22" s="8" t="s">
        <v>1059</v>
      </c>
      <c r="K22" s="8" t="s">
        <v>1060</v>
      </c>
      <c r="L22" s="8" t="s">
        <v>1340</v>
      </c>
      <c r="M22" s="8" t="s">
        <v>1061</v>
      </c>
      <c r="N22" s="8" t="s">
        <v>1393</v>
      </c>
      <c r="O22" s="130" t="s">
        <v>1062</v>
      </c>
      <c r="P22" s="130" t="s">
        <v>1399</v>
      </c>
      <c r="Q22" s="9"/>
      <c r="R22" s="10"/>
      <c r="S22" s="9"/>
      <c r="T22" s="9"/>
      <c r="U22" s="9"/>
      <c r="V22" s="37"/>
      <c r="W22" s="37"/>
      <c r="X22" s="37"/>
      <c r="Y22" s="9"/>
      <c r="Z22" s="28"/>
      <c r="AA22" s="28"/>
      <c r="AB22" s="9"/>
      <c r="AC22" s="9"/>
      <c r="AD22" s="9"/>
      <c r="AE22" s="9"/>
      <c r="AF22" s="9"/>
      <c r="AG22" s="9"/>
      <c r="AH22" s="9"/>
      <c r="AI22" s="9"/>
      <c r="AJ22" s="9"/>
      <c r="AK22" s="9"/>
      <c r="AL22" s="9"/>
      <c r="AM22" s="9"/>
      <c r="AN22" s="9"/>
      <c r="AO22" s="9"/>
      <c r="AP22" s="9"/>
      <c r="AQ22" s="9"/>
      <c r="AR22" s="9"/>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c r="CK22" s="13"/>
    </row>
    <row r="23" spans="1:89" ht="409.6" x14ac:dyDescent="0.3">
      <c r="A23" s="261" t="e">
        <f>IF(AND($B23&lt;&gt;"",$C$3="1",NOT(ISBLANK($C23))),"header",IF(AND($B23&lt;&gt;"",$C$3&lt;&gt;"1",NOT(ISBLANK($C23))),"blank",IF(AND($B23&lt;&gt;"",#REF!="01",NOT(ISBLANK(#REF!))),"header",IF(AND($B23&lt;&gt;"",#REF!&lt;&gt;"01",NOT(ISBLANK(#REF!))),"blank",IF(AND($B23&lt;&gt;"",#REF!&lt;&gt;"01",NOT(ISBLANK(#REF!))),"blank",IF(AND($C$3="1",ISBLANK($C23),ISBLANK($B23)),"blank",""))))))</f>
        <v>#REF!</v>
      </c>
      <c r="B23" s="262"/>
      <c r="C23" s="14" t="s">
        <v>237</v>
      </c>
      <c r="D23" s="133"/>
      <c r="E23" s="56"/>
      <c r="F23" s="54"/>
      <c r="G23" s="54"/>
      <c r="H23" s="22" t="s">
        <v>1209</v>
      </c>
      <c r="I23" s="12" t="s">
        <v>1342</v>
      </c>
      <c r="J23" s="8" t="s">
        <v>1063</v>
      </c>
      <c r="K23" s="8" t="s">
        <v>1341</v>
      </c>
      <c r="L23" s="8" t="s">
        <v>1064</v>
      </c>
      <c r="M23" s="8" t="s">
        <v>1065</v>
      </c>
      <c r="N23" s="12" t="s">
        <v>196</v>
      </c>
      <c r="O23" s="130" t="s">
        <v>1066</v>
      </c>
      <c r="P23" s="130" t="s">
        <v>1360</v>
      </c>
      <c r="Q23" s="9"/>
      <c r="R23" s="10"/>
      <c r="S23" s="9"/>
      <c r="T23" s="9"/>
      <c r="U23" s="9"/>
      <c r="V23" s="37"/>
      <c r="W23" s="37"/>
      <c r="X23" s="37"/>
      <c r="Y23" s="9"/>
      <c r="Z23" s="28"/>
      <c r="AA23" s="28"/>
      <c r="AB23" s="9"/>
      <c r="AC23" s="9"/>
      <c r="AD23" s="9"/>
      <c r="AE23" s="9"/>
      <c r="AF23" s="9"/>
      <c r="AG23" s="9"/>
      <c r="AH23" s="9"/>
      <c r="AI23" s="9"/>
      <c r="AJ23" s="9"/>
      <c r="AK23" s="9"/>
      <c r="AL23" s="9"/>
      <c r="AM23" s="9"/>
      <c r="AN23" s="9"/>
      <c r="AO23" s="9"/>
      <c r="AP23" s="9"/>
      <c r="AQ23" s="9"/>
      <c r="AR23" s="9"/>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c r="CK23" s="13"/>
    </row>
    <row r="24" spans="1:89" ht="20.100000000000001" customHeight="1" x14ac:dyDescent="0.3">
      <c r="A24" s="7" t="str">
        <f>IF(AND($B24&lt;&gt;"",$C$3="1",NOT(ISBLANK($C24))),"header",IF(AND($B24&lt;&gt;"",$C$3&lt;&gt;"1",NOT(ISBLANK($C24))),"blank",IF(AND($B24&lt;&gt;"",#REF!="01",NOT(ISBLANK(#REF!))),"header",IF(AND($B24&lt;&gt;"",#REF!&lt;&gt;"01",NOT(ISBLANK(#REF!))),"blank",IF(AND($B24&lt;&gt;"",#REF!&lt;&gt;"01",NOT(ISBLANK(#REF!))),"blank",IF(AND($C$3="1",ISBLANK($C24),ISBLANK($B24)),"blank",""))))))</f>
        <v>header</v>
      </c>
      <c r="B24" s="7">
        <v>1</v>
      </c>
      <c r="C24" s="14" t="s">
        <v>1221</v>
      </c>
      <c r="D24" s="302"/>
      <c r="E24" s="300"/>
      <c r="F24" s="300"/>
      <c r="G24" s="300"/>
      <c r="H24" s="301" t="s">
        <v>1067</v>
      </c>
      <c r="I24" s="302"/>
      <c r="J24" s="302"/>
      <c r="K24" s="302"/>
      <c r="L24" s="302"/>
      <c r="M24" s="302"/>
      <c r="N24" s="302"/>
      <c r="O24" s="302"/>
      <c r="P24" s="302"/>
      <c r="Q24" s="302"/>
      <c r="R24" s="302"/>
      <c r="S24" s="302"/>
      <c r="T24" s="302"/>
      <c r="U24" s="302"/>
      <c r="V24" s="302"/>
      <c r="W24" s="302"/>
      <c r="X24" s="302"/>
      <c r="Y24" s="302"/>
      <c r="Z24" s="302"/>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c r="CK24" s="13"/>
    </row>
    <row r="25" spans="1:89" ht="114" customHeight="1" x14ac:dyDescent="0.3">
      <c r="A25" s="7" t="e">
        <f>IF(AND($B25&lt;&gt;"",$C$3="1",NOT(ISBLANK($C25))),"header",IF(AND($B25&lt;&gt;"",$C$3&lt;&gt;"1",NOT(ISBLANK($C25))),"blank",IF(AND($B25&lt;&gt;"",#REF!="01",NOT(ISBLANK(#REF!))),"header",IF(AND($B25&lt;&gt;"",#REF!&lt;&gt;"01",NOT(ISBLANK(#REF!))),"blank",IF(AND($B25&lt;&gt;"",#REF!&lt;&gt;"01",NOT(ISBLANK(#REF!))),"blank",IF(AND($C$3="1",ISBLANK($C25),ISBLANK($B25)),"blank",""))))))</f>
        <v>#REF!</v>
      </c>
      <c r="C25" s="14" t="s">
        <v>238</v>
      </c>
      <c r="D25" s="14"/>
      <c r="E25" s="54"/>
      <c r="F25" s="54"/>
      <c r="G25" s="54"/>
      <c r="H25" s="22" t="s">
        <v>239</v>
      </c>
      <c r="I25" s="12" t="s">
        <v>1068</v>
      </c>
      <c r="J25" s="8" t="s">
        <v>1069</v>
      </c>
      <c r="K25" s="8" t="s">
        <v>1070</v>
      </c>
      <c r="L25" s="12" t="s">
        <v>196</v>
      </c>
      <c r="M25" s="12" t="s">
        <v>196</v>
      </c>
      <c r="N25" s="12" t="s">
        <v>196</v>
      </c>
      <c r="O25" s="130" t="s">
        <v>1071</v>
      </c>
      <c r="P25" s="130" t="s">
        <v>1361</v>
      </c>
      <c r="Q25" s="9"/>
      <c r="R25" s="9"/>
      <c r="S25" s="9"/>
      <c r="T25" s="9"/>
      <c r="U25" s="9"/>
      <c r="V25" s="9"/>
      <c r="W25" s="9"/>
      <c r="X25" s="9"/>
      <c r="Y25" s="9"/>
      <c r="Z25" s="9"/>
      <c r="AA25" s="9"/>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c r="CK25" s="13"/>
    </row>
    <row r="26" spans="1:89" ht="118.2" customHeight="1" x14ac:dyDescent="0.3">
      <c r="A26" s="57" t="e">
        <f>IF(AND($B26&lt;&gt;"",$C$3="1",NOT(ISBLANK($C26))),"header",IF(AND($B26&lt;&gt;"",$C$3&lt;&gt;"1",NOT(ISBLANK($C26))),"blank",IF(AND($B26&lt;&gt;"",#REF!="01",NOT(ISBLANK(#REF!))),"header",IF(AND($B26&lt;&gt;"",#REF!&lt;&gt;"01",NOT(ISBLANK(#REF!))),"blank",IF(AND($B26&lt;&gt;"",#REF!&lt;&gt;"01",NOT(ISBLANK(#REF!))),"blank",IF(AND($C$3="1",ISBLANK($C26),ISBLANK($B26)),"blank","control"))))))</f>
        <v>#REF!</v>
      </c>
      <c r="C26" s="14" t="s">
        <v>240</v>
      </c>
      <c r="D26" s="14"/>
      <c r="E26" s="54"/>
      <c r="F26" s="54"/>
      <c r="G26" s="54"/>
      <c r="H26" s="22" t="s">
        <v>241</v>
      </c>
      <c r="I26" s="12" t="s">
        <v>242</v>
      </c>
      <c r="J26" s="131" t="s">
        <v>1072</v>
      </c>
      <c r="K26" s="8" t="s">
        <v>1073</v>
      </c>
      <c r="L26" s="12" t="s">
        <v>329</v>
      </c>
      <c r="M26" s="12" t="s">
        <v>329</v>
      </c>
      <c r="N26" s="12" t="s">
        <v>329</v>
      </c>
      <c r="O26" s="130" t="s">
        <v>1074</v>
      </c>
      <c r="P26" s="130" t="s">
        <v>1362</v>
      </c>
      <c r="Q26" s="9"/>
      <c r="R26" s="9"/>
      <c r="S26" s="9"/>
      <c r="T26" s="9"/>
      <c r="U26" s="9"/>
      <c r="V26" s="9"/>
      <c r="W26" s="9"/>
      <c r="X26" s="9"/>
      <c r="Y26" s="9"/>
      <c r="Z26" s="9"/>
      <c r="AA26" s="9"/>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c r="CK26" s="13"/>
    </row>
    <row r="27" spans="1:89" ht="386.4" x14ac:dyDescent="0.3">
      <c r="A27" s="7" t="e">
        <f>IF(AND($B27&lt;&gt;"",$C$3="1",NOT(ISBLANK($C27))),"header",IF(AND($B27&lt;&gt;"",$C$3&lt;&gt;"1",NOT(ISBLANK($C27))),"blank",IF(AND($B27&lt;&gt;"",#REF!="01",NOT(ISBLANK(#REF!))),"header",IF(AND($B27&lt;&gt;"",#REF!&lt;&gt;"01",NOT(ISBLANK(#REF!))),"blank",IF(AND($B27&lt;&gt;"",#REF!&lt;&gt;"01",NOT(ISBLANK(#REF!))),"blank",IF(AND($C$3="1",ISBLANK($C27),ISBLANK($B27)),"blank",""))))))</f>
        <v>#REF!</v>
      </c>
      <c r="C27" s="14" t="s">
        <v>243</v>
      </c>
      <c r="D27" s="14"/>
      <c r="E27" s="54"/>
      <c r="F27" s="54"/>
      <c r="G27" s="54"/>
      <c r="H27" s="22" t="s">
        <v>244</v>
      </c>
      <c r="I27" s="12" t="s">
        <v>1075</v>
      </c>
      <c r="J27" s="8" t="s">
        <v>245</v>
      </c>
      <c r="K27" s="131" t="s">
        <v>1278</v>
      </c>
      <c r="L27" s="12" t="s">
        <v>329</v>
      </c>
      <c r="M27" s="12" t="s">
        <v>329</v>
      </c>
      <c r="N27" s="12" t="s">
        <v>329</v>
      </c>
      <c r="O27" s="130" t="s">
        <v>1402</v>
      </c>
      <c r="P27" s="130" t="s">
        <v>1363</v>
      </c>
      <c r="Q27" s="9"/>
      <c r="R27" s="10"/>
      <c r="S27" s="9"/>
      <c r="T27" s="9"/>
      <c r="U27" s="9"/>
      <c r="V27" s="37"/>
      <c r="W27" s="37"/>
      <c r="X27" s="37"/>
      <c r="Y27" s="9"/>
      <c r="Z27" s="28"/>
      <c r="AA27" s="28"/>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c r="CK27" s="13"/>
    </row>
    <row r="28" spans="1:89" ht="214.2" customHeight="1" x14ac:dyDescent="0.3">
      <c r="A28" s="7" t="e">
        <f>IF(AND($B28&lt;&gt;"",$C$3="1",NOT(ISBLANK($C28))),"header",IF(AND($B28&lt;&gt;"",$C$3&lt;&gt;"1",NOT(ISBLANK($C28))),"blank",IF(AND($B28&lt;&gt;"",#REF!="01",NOT(ISBLANK(#REF!))),"header",IF(AND($B28&lt;&gt;"",#REF!&lt;&gt;"01",NOT(ISBLANK(#REF!))),"blank",IF(AND($B28&lt;&gt;"",#REF!&lt;&gt;"01",NOT(ISBLANK(#REF!))),"blank",IF(AND($C$3="1",ISBLANK($C28),ISBLANK($B28)),"blank",""))))))</f>
        <v>#REF!</v>
      </c>
      <c r="C28" s="14" t="s">
        <v>246</v>
      </c>
      <c r="D28" s="14"/>
      <c r="E28" s="54"/>
      <c r="F28" s="54"/>
      <c r="G28" s="54"/>
      <c r="H28" s="22" t="s">
        <v>247</v>
      </c>
      <c r="I28" s="12" t="s">
        <v>248</v>
      </c>
      <c r="J28" s="8" t="s">
        <v>1076</v>
      </c>
      <c r="K28" s="131" t="s">
        <v>1343</v>
      </c>
      <c r="L28" s="131" t="s">
        <v>249</v>
      </c>
      <c r="M28" s="12" t="s">
        <v>329</v>
      </c>
      <c r="N28" s="12" t="s">
        <v>329</v>
      </c>
      <c r="O28" s="130" t="s">
        <v>1077</v>
      </c>
      <c r="P28" s="130" t="s">
        <v>1364</v>
      </c>
      <c r="Q28" s="9"/>
      <c r="R28" s="10"/>
      <c r="S28" s="9"/>
      <c r="T28" s="9"/>
      <c r="U28" s="9"/>
      <c r="V28" s="37"/>
      <c r="W28" s="37"/>
      <c r="X28" s="37"/>
      <c r="Y28" s="9"/>
      <c r="Z28" s="28"/>
      <c r="AA28" s="28"/>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c r="CK28" s="13"/>
    </row>
    <row r="29" spans="1:89" ht="20.100000000000001" customHeight="1" x14ac:dyDescent="0.3">
      <c r="A29" s="7" t="str">
        <f>IF(AND($B29&lt;&gt;"",$C$3="1",NOT(ISBLANK($C29))),"header",IF(AND($B29&lt;&gt;"",$C$3&lt;&gt;"1",NOT(ISBLANK($C29))),"blank",IF(AND($B29&lt;&gt;"",#REF!="01",NOT(ISBLANK(#REF!))),"header",IF(AND($B29&lt;&gt;"",#REF!&lt;&gt;"01",NOT(ISBLANK(#REF!))),"blank",IF(AND($B29&lt;&gt;"",#REF!&lt;&gt;"01",NOT(ISBLANK(#REF!))),"blank",IF(AND($C$3="1",ISBLANK($C29),ISBLANK($B29)),"blank",""))))))</f>
        <v>header</v>
      </c>
      <c r="B29" s="7">
        <v>1</v>
      </c>
      <c r="C29" s="14" t="s">
        <v>1222</v>
      </c>
      <c r="D29" s="302"/>
      <c r="E29" s="300"/>
      <c r="F29" s="300"/>
      <c r="G29" s="300"/>
      <c r="H29" s="301" t="s">
        <v>250</v>
      </c>
      <c r="I29" s="302"/>
      <c r="J29" s="302"/>
      <c r="K29" s="302"/>
      <c r="L29" s="302"/>
      <c r="M29" s="302"/>
      <c r="N29" s="302"/>
      <c r="O29" s="302"/>
      <c r="P29" s="302"/>
      <c r="Q29" s="302"/>
      <c r="R29" s="302"/>
      <c r="S29" s="302"/>
      <c r="T29" s="302"/>
      <c r="U29" s="302"/>
      <c r="V29" s="302"/>
      <c r="W29" s="302"/>
      <c r="X29" s="302"/>
      <c r="Y29" s="302"/>
      <c r="Z29" s="302"/>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c r="CK29" s="13"/>
    </row>
    <row r="30" spans="1:89" ht="409.5" customHeight="1" x14ac:dyDescent="0.3">
      <c r="A30" s="7" t="e">
        <f>IF(AND($B30&lt;&gt;"",$C$3="1",NOT(ISBLANK($C30))),"header",IF(AND($B30&lt;&gt;"",$C$3&lt;&gt;"1",NOT(ISBLANK($C30))),"blank",IF(AND($B30&lt;&gt;"",#REF!="01",NOT(ISBLANK(#REF!))),"header",IF(AND($B30&lt;&gt;"",#REF!&lt;&gt;"01",NOT(ISBLANK(#REF!))),"blank",IF(AND($B30&lt;&gt;"",#REF!&lt;&gt;"01",NOT(ISBLANK(#REF!))),"blank",IF(AND($C$3="1",ISBLANK($C30),ISBLANK($B30)),"blank",""))))))</f>
        <v>#REF!</v>
      </c>
      <c r="C30" s="14" t="s">
        <v>251</v>
      </c>
      <c r="D30" s="14"/>
      <c r="E30" s="54"/>
      <c r="F30" s="54"/>
      <c r="G30" s="54"/>
      <c r="H30" s="22" t="s">
        <v>252</v>
      </c>
      <c r="I30" s="12" t="s">
        <v>253</v>
      </c>
      <c r="J30" s="8" t="s">
        <v>1078</v>
      </c>
      <c r="K30" s="8" t="s">
        <v>1079</v>
      </c>
      <c r="L30" s="8" t="s">
        <v>254</v>
      </c>
      <c r="M30" s="12" t="s">
        <v>329</v>
      </c>
      <c r="N30" s="12" t="s">
        <v>329</v>
      </c>
      <c r="O30" s="130" t="s">
        <v>1080</v>
      </c>
      <c r="P30" s="130" t="s">
        <v>1365</v>
      </c>
      <c r="Q30" s="9"/>
      <c r="R30" s="10"/>
      <c r="S30" s="9"/>
      <c r="T30" s="9"/>
      <c r="U30" s="9"/>
      <c r="V30" s="9" t="s">
        <v>1279</v>
      </c>
      <c r="W30" s="9" t="s">
        <v>1280</v>
      </c>
      <c r="X30" s="9" t="s">
        <v>1281</v>
      </c>
      <c r="Y30" s="9" t="s">
        <v>1344</v>
      </c>
      <c r="Z30" s="9" t="s">
        <v>1282</v>
      </c>
      <c r="AA30" s="9" t="s">
        <v>1283</v>
      </c>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c r="CK30" s="13"/>
    </row>
    <row r="31" spans="1:89" x14ac:dyDescent="0.3">
      <c r="A31" s="7" t="e">
        <f>IF(AND($B31&lt;&gt;"",$C$3="1",NOT(ISBLANK($C31))),"header",IF(AND($B31&lt;&gt;"",$C$3&lt;&gt;"1",NOT(ISBLANK($C31))),"blank",IF(AND($B31&lt;&gt;"",#REF!="01",NOT(ISBLANK(#REF!))),"header",IF(AND($B31&lt;&gt;"",#REF!&lt;&gt;"01",NOT(ISBLANK(#REF!))),"blank",IF(AND($B31&lt;&gt;"",#REF!&lt;&gt;"01",NOT(ISBLANK(#REF!))),"blank",IF(AND($C$3="1",ISBLANK($C31),ISBLANK($B31)),"blank",""))))))</f>
        <v>#REF!</v>
      </c>
      <c r="C31" s="14" t="s">
        <v>255</v>
      </c>
      <c r="D31" s="296"/>
      <c r="E31" s="65"/>
      <c r="F31" s="65"/>
      <c r="G31" s="65"/>
      <c r="H31" s="22" t="s">
        <v>1081</v>
      </c>
      <c r="I31" s="12"/>
      <c r="J31" s="8"/>
      <c r="K31" s="8"/>
      <c r="L31" s="12"/>
      <c r="M31" s="12"/>
      <c r="N31" s="12"/>
      <c r="O31" s="130"/>
      <c r="P31" s="130"/>
      <c r="Q31" s="9"/>
      <c r="R31" s="10"/>
      <c r="S31" s="9"/>
      <c r="T31" s="9"/>
      <c r="U31" s="9"/>
      <c r="V31" s="9"/>
      <c r="W31" s="9"/>
      <c r="X31" s="9"/>
      <c r="Y31" s="9"/>
      <c r="Z31" s="9"/>
      <c r="AA31" s="9"/>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c r="CK31" s="13"/>
    </row>
    <row r="32" spans="1:89" ht="110.4" x14ac:dyDescent="0.3">
      <c r="A32" s="7" t="e">
        <f>IF(AND($B32&lt;&gt;"",$C$3="1",NOT(ISBLANK($C32))),"header",IF(AND($B32&lt;&gt;"",$C$3&lt;&gt;"1",NOT(ISBLANK($C32))),"blank",IF(AND($B32&lt;&gt;"",#REF!="01",NOT(ISBLANK(#REF!))),"header",IF(AND($B32&lt;&gt;"",#REF!&lt;&gt;"01",NOT(ISBLANK(#REF!))),"blank",IF(AND($B32&lt;&gt;"",#REF!&lt;&gt;"01",NOT(ISBLANK(#REF!))),"blank",IF(AND($C$3="1",ISBLANK($C32),ISBLANK($B32)),"blank",""))))))</f>
        <v>#REF!</v>
      </c>
      <c r="C32" s="14" t="s">
        <v>256</v>
      </c>
      <c r="D32" s="14"/>
      <c r="E32" s="54"/>
      <c r="F32" s="54"/>
      <c r="G32" s="54"/>
      <c r="H32" s="22" t="s">
        <v>1082</v>
      </c>
      <c r="I32" s="12" t="s">
        <v>1083</v>
      </c>
      <c r="J32" s="8" t="s">
        <v>1345</v>
      </c>
      <c r="K32" s="12" t="s">
        <v>329</v>
      </c>
      <c r="L32" s="8" t="s">
        <v>1084</v>
      </c>
      <c r="M32" s="8" t="s">
        <v>329</v>
      </c>
      <c r="N32" s="8" t="s">
        <v>329</v>
      </c>
      <c r="O32" s="130" t="s">
        <v>1085</v>
      </c>
      <c r="P32" s="130" t="s">
        <v>1366</v>
      </c>
      <c r="Q32" s="9"/>
      <c r="R32" s="10"/>
      <c r="S32" s="9"/>
      <c r="T32" s="9"/>
      <c r="U32" s="9"/>
      <c r="V32" s="9"/>
      <c r="W32" s="9"/>
      <c r="X32" s="9"/>
      <c r="Y32" s="9"/>
      <c r="Z32" s="9"/>
      <c r="AA32" s="9"/>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row>
    <row r="33" spans="1:89" ht="110.4" x14ac:dyDescent="0.3">
      <c r="A33" s="7" t="e">
        <f>IF(AND($B33&lt;&gt;"",$C$3="1",NOT(ISBLANK($C33))),"header",IF(AND($B33&lt;&gt;"",$C$3&lt;&gt;"1",NOT(ISBLANK($C33))),"blank",IF(AND($B33&lt;&gt;"",#REF!="01",NOT(ISBLANK(#REF!))),"header",IF(AND($B33&lt;&gt;"",#REF!&lt;&gt;"01",NOT(ISBLANK(#REF!))),"blank",IF(AND($B33&lt;&gt;"",#REF!&lt;&gt;"01",NOT(ISBLANK(#REF!))),"blank",IF(AND($C$3="1",ISBLANK($C33),ISBLANK($B33)),"blank",""))))))</f>
        <v>#REF!</v>
      </c>
      <c r="C33" s="14" t="s">
        <v>257</v>
      </c>
      <c r="D33" s="14"/>
      <c r="E33" s="54"/>
      <c r="F33" s="54"/>
      <c r="G33" s="54"/>
      <c r="H33" s="22" t="s">
        <v>258</v>
      </c>
      <c r="I33" s="12" t="s">
        <v>1086</v>
      </c>
      <c r="J33" s="131" t="s">
        <v>1087</v>
      </c>
      <c r="K33" s="131" t="s">
        <v>1088</v>
      </c>
      <c r="L33" s="131" t="s">
        <v>1089</v>
      </c>
      <c r="M33" s="12" t="s">
        <v>329</v>
      </c>
      <c r="N33" s="8" t="s">
        <v>329</v>
      </c>
      <c r="O33" s="130" t="s">
        <v>1090</v>
      </c>
      <c r="P33" s="130" t="s">
        <v>1367</v>
      </c>
      <c r="Q33" s="9"/>
      <c r="R33" s="10"/>
      <c r="S33" s="9"/>
      <c r="T33" s="9"/>
      <c r="U33" s="9"/>
      <c r="V33" s="37"/>
      <c r="W33" s="37"/>
      <c r="X33" s="37"/>
      <c r="Y33" s="9"/>
      <c r="Z33" s="28"/>
      <c r="AA33" s="28"/>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c r="CK33" s="13"/>
    </row>
    <row r="34" spans="1:89" s="2" customFormat="1" ht="20.100000000000001" customHeight="1" x14ac:dyDescent="0.3">
      <c r="A34" s="7" t="str">
        <f>IF(AND($B34&lt;&gt;"",$C$3="1",NOT(ISBLANK($C34))),"header",IF(AND($B34&lt;&gt;"",$C$3&lt;&gt;"1",NOT(ISBLANK($C34))),"blank",IF(AND($B34&lt;&gt;"",#REF!="01",NOT(ISBLANK(#REF!))),"header",IF(AND($B34&lt;&gt;"",#REF!&lt;&gt;"01",NOT(ISBLANK(#REF!))),"blank",IF(AND($B34&lt;&gt;"",#REF!&lt;&gt;"01",NOT(ISBLANK(#REF!))),"blank",IF(AND($C$3="1",ISBLANK($C34),ISBLANK($B34)),"blank",""))))))</f>
        <v>header</v>
      </c>
      <c r="B34" s="7">
        <v>1</v>
      </c>
      <c r="C34" s="14" t="s">
        <v>1223</v>
      </c>
      <c r="D34" s="14"/>
      <c r="E34" s="300"/>
      <c r="F34" s="300"/>
      <c r="G34" s="300"/>
      <c r="H34" s="310" t="s">
        <v>1091</v>
      </c>
      <c r="I34" s="14"/>
      <c r="J34" s="14"/>
      <c r="K34" s="14"/>
      <c r="L34" s="14"/>
      <c r="M34" s="14"/>
      <c r="N34" s="14"/>
      <c r="O34" s="14"/>
      <c r="P34" s="14"/>
      <c r="Q34" s="14"/>
      <c r="R34" s="14"/>
      <c r="S34" s="14"/>
      <c r="T34" s="14"/>
      <c r="U34" s="14"/>
      <c r="V34" s="14"/>
      <c r="W34" s="14"/>
      <c r="X34" s="14"/>
      <c r="Y34" s="14"/>
      <c r="Z34" s="14"/>
      <c r="AA34" s="14"/>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row>
    <row r="35" spans="1:89" s="2" customFormat="1" ht="20.100000000000001" customHeight="1" x14ac:dyDescent="0.3">
      <c r="A35" s="7" t="str">
        <f>IF(AND($B35&lt;&gt;"",$C$3="1",NOT(ISBLANK($C35))),"header",IF(AND($B35&lt;&gt;"",$C$3&lt;&gt;"1",NOT(ISBLANK($C35))),"blank",IF(AND($B35&lt;&gt;"",#REF!="01",NOT(ISBLANK(#REF!))),"header",IF(AND($B35&lt;&gt;"",#REF!&lt;&gt;"01",NOT(ISBLANK(#REF!))),"blank",IF(AND($B35&lt;&gt;"",#REF!&lt;&gt;"01",NOT(ISBLANK(#REF!))),"blank",IF(AND($C$3="1",ISBLANK($C35),ISBLANK($B35)),"blank",""))))))</f>
        <v>header</v>
      </c>
      <c r="B35" s="7">
        <v>2</v>
      </c>
      <c r="C35" s="14" t="s">
        <v>1224</v>
      </c>
      <c r="D35" s="14"/>
      <c r="E35" s="300"/>
      <c r="F35" s="300"/>
      <c r="G35" s="300"/>
      <c r="H35" s="403" t="s">
        <v>1092</v>
      </c>
      <c r="I35" s="14"/>
      <c r="J35" s="14"/>
      <c r="K35" s="14"/>
      <c r="L35" s="14"/>
      <c r="M35" s="14"/>
      <c r="N35" s="14"/>
      <c r="O35" s="14"/>
      <c r="P35" s="14"/>
      <c r="Q35" s="14"/>
      <c r="R35" s="14"/>
      <c r="S35" s="14"/>
      <c r="T35" s="14"/>
      <c r="U35" s="14"/>
      <c r="V35" s="14"/>
      <c r="W35" s="14"/>
      <c r="X35" s="14"/>
      <c r="Y35" s="14"/>
      <c r="Z35" s="14"/>
      <c r="AA35" s="14"/>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row>
    <row r="36" spans="1:89" ht="179.4" x14ac:dyDescent="0.3">
      <c r="A36" s="7" t="e">
        <f>IF(AND($B36&lt;&gt;"",$C$3="1",NOT(ISBLANK($C36))),"header",IF(AND($B36&lt;&gt;"",$C$3&lt;&gt;"1",NOT(ISBLANK($C36))),"blank",IF(AND($B36&lt;&gt;"",#REF!="01",NOT(ISBLANK(#REF!))),"header",IF(AND($B36&lt;&gt;"",#REF!&lt;&gt;"01",NOT(ISBLANK(#REF!))),"blank",IF(AND($B36&lt;&gt;"",#REF!&lt;&gt;"01",NOT(ISBLANK(#REF!))),"blank",IF(AND($C$3="1",ISBLANK($C36),ISBLANK($B36)),"blank",""))))))</f>
        <v>#REF!</v>
      </c>
      <c r="C36" s="14" t="s">
        <v>259</v>
      </c>
      <c r="D36" s="14"/>
      <c r="E36" s="54"/>
      <c r="F36" s="54"/>
      <c r="G36" s="54"/>
      <c r="H36" s="22" t="s">
        <v>260</v>
      </c>
      <c r="I36" s="12" t="s">
        <v>1093</v>
      </c>
      <c r="J36" s="8" t="s">
        <v>1094</v>
      </c>
      <c r="K36" s="8" t="s">
        <v>261</v>
      </c>
      <c r="L36" s="8" t="s">
        <v>1095</v>
      </c>
      <c r="M36" s="12" t="s">
        <v>329</v>
      </c>
      <c r="N36" s="8" t="s">
        <v>329</v>
      </c>
      <c r="O36" s="130" t="s">
        <v>1096</v>
      </c>
      <c r="P36" s="130" t="s">
        <v>1367</v>
      </c>
      <c r="Q36" s="9"/>
      <c r="R36" s="10"/>
      <c r="S36" s="9"/>
      <c r="T36" s="9"/>
      <c r="U36" s="9"/>
      <c r="V36" s="37"/>
      <c r="W36" s="37"/>
      <c r="X36" s="37"/>
      <c r="Y36" s="37"/>
      <c r="Z36" s="136" t="s">
        <v>1346</v>
      </c>
      <c r="AA36" s="28"/>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c r="CK36" s="13"/>
    </row>
    <row r="37" spans="1:89" ht="234.6" x14ac:dyDescent="0.3">
      <c r="A37" s="7" t="e">
        <f>IF(AND($B37&lt;&gt;"",$C$3="1",NOT(ISBLANK($C37))),"header",IF(AND($B37&lt;&gt;"",$C$3&lt;&gt;"1",NOT(ISBLANK($C37))),"blank",IF(AND($B37&lt;&gt;"",#REF!="01",NOT(ISBLANK(#REF!))),"header",IF(AND($B37&lt;&gt;"",#REF!&lt;&gt;"01",NOT(ISBLANK(#REF!))),"blank",IF(AND($B37&lt;&gt;"",#REF!&lt;&gt;"01",NOT(ISBLANK(#REF!))),"blank",IF(AND($C$3="1",ISBLANK($C37),ISBLANK($B37)),"blank",""))))))</f>
        <v>#REF!</v>
      </c>
      <c r="C37" s="14" t="s">
        <v>262</v>
      </c>
      <c r="D37" s="14"/>
      <c r="E37" s="54"/>
      <c r="F37" s="54"/>
      <c r="G37" s="54"/>
      <c r="H37" s="22" t="s">
        <v>263</v>
      </c>
      <c r="I37" s="12" t="s">
        <v>1097</v>
      </c>
      <c r="J37" s="8" t="s">
        <v>1327</v>
      </c>
      <c r="K37" s="8" t="s">
        <v>1098</v>
      </c>
      <c r="L37" s="8" t="s">
        <v>1099</v>
      </c>
      <c r="M37" s="8" t="s">
        <v>1404</v>
      </c>
      <c r="N37" s="8" t="s">
        <v>329</v>
      </c>
      <c r="O37" s="130" t="s">
        <v>1100</v>
      </c>
      <c r="P37" s="130" t="s">
        <v>1368</v>
      </c>
      <c r="Q37" s="9"/>
      <c r="R37" s="10"/>
      <c r="S37" s="9"/>
      <c r="T37" s="9"/>
      <c r="U37" s="9"/>
      <c r="V37" s="37"/>
      <c r="W37" s="37"/>
      <c r="X37" s="37"/>
      <c r="Y37" s="37"/>
      <c r="Z37" s="9" t="s">
        <v>1101</v>
      </c>
      <c r="AA37" s="28"/>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c r="CK37" s="13"/>
    </row>
    <row r="38" spans="1:89" ht="404.25" customHeight="1" x14ac:dyDescent="0.3">
      <c r="A38" s="57" t="e">
        <f>IF(AND($B38&lt;&gt;"",$C$3="1",NOT(ISBLANK($C38))),"header",IF(AND($B38&lt;&gt;"",$C$3&lt;&gt;"1",NOT(ISBLANK($C38))),"blank",IF(AND($B38&lt;&gt;"",#REF!="01",NOT(ISBLANK(#REF!))),"header",IF(AND($B38&lt;&gt;"",#REF!&lt;&gt;"01",NOT(ISBLANK(#REF!))),"blank",IF(AND($B38&lt;&gt;"",#REF!&lt;&gt;"01",NOT(ISBLANK(#REF!))),"blank",IF(AND($C$3="1",ISBLANK($C38),ISBLANK($B38)),"blank","control"))))))</f>
        <v>#REF!</v>
      </c>
      <c r="C38" s="14" t="s">
        <v>264</v>
      </c>
      <c r="D38" s="120"/>
      <c r="E38" s="56"/>
      <c r="F38" s="54"/>
      <c r="G38" s="54"/>
      <c r="H38" s="22" t="s">
        <v>1102</v>
      </c>
      <c r="I38" s="12" t="s">
        <v>265</v>
      </c>
      <c r="J38" s="8" t="s">
        <v>1103</v>
      </c>
      <c r="K38" s="29" t="s">
        <v>1104</v>
      </c>
      <c r="L38" s="12" t="s">
        <v>329</v>
      </c>
      <c r="M38" s="12" t="s">
        <v>329</v>
      </c>
      <c r="N38" s="8" t="s">
        <v>329</v>
      </c>
      <c r="O38" s="130" t="s">
        <v>1105</v>
      </c>
      <c r="P38" s="130" t="s">
        <v>1369</v>
      </c>
      <c r="Q38" s="9"/>
      <c r="R38" s="10"/>
      <c r="S38" s="9"/>
      <c r="T38" s="9"/>
      <c r="U38" s="9"/>
      <c r="V38" s="37"/>
      <c r="W38" s="37"/>
      <c r="X38" s="37"/>
      <c r="Y38" s="37"/>
      <c r="Z38" s="9" t="s">
        <v>1106</v>
      </c>
      <c r="AA38" s="28"/>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c r="CK38" s="13"/>
    </row>
    <row r="39" spans="1:89" s="2" customFormat="1" ht="20.100000000000001" customHeight="1" x14ac:dyDescent="0.3">
      <c r="A39" s="7" t="str">
        <f>IF(AND($B39&lt;&gt;"",$C$3="1",NOT(ISBLANK($C39))),"header",IF(AND($B39&lt;&gt;"",$C$3&lt;&gt;"1",NOT(ISBLANK($C39))),"blank",IF(AND($B39&lt;&gt;"",#REF!="01",NOT(ISBLANK(#REF!))),"header",IF(AND($B39&lt;&gt;"",#REF!&lt;&gt;"01",NOT(ISBLANK(#REF!))),"blank",IF(AND($B39&lt;&gt;"",#REF!&lt;&gt;"01",NOT(ISBLANK(#REF!))),"blank",IF(AND($C$3="1",ISBLANK($C39),ISBLANK($B39)),"blank",""))))))</f>
        <v>header</v>
      </c>
      <c r="B39" s="7">
        <v>2</v>
      </c>
      <c r="C39" s="14" t="s">
        <v>1225</v>
      </c>
      <c r="D39" s="14"/>
      <c r="E39" s="7"/>
      <c r="F39" s="7"/>
      <c r="G39" s="7"/>
      <c r="H39" s="403" t="s">
        <v>266</v>
      </c>
      <c r="I39" s="14"/>
      <c r="J39" s="14"/>
      <c r="K39" s="14"/>
      <c r="L39" s="14"/>
      <c r="M39" s="14"/>
      <c r="N39" s="14"/>
      <c r="O39" s="14"/>
      <c r="P39" s="14"/>
      <c r="Q39" s="14"/>
      <c r="R39" s="14"/>
      <c r="S39" s="14"/>
      <c r="T39" s="14"/>
      <c r="U39" s="14"/>
      <c r="V39" s="14"/>
      <c r="W39" s="14"/>
      <c r="X39" s="14"/>
      <c r="Y39" s="14"/>
      <c r="Z39" s="14"/>
      <c r="AA39" s="14"/>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row>
    <row r="40" spans="1:89" ht="165.6" x14ac:dyDescent="0.3">
      <c r="A40" s="7" t="e">
        <f>IF(AND($B40&lt;&gt;"",$C$3="1",NOT(ISBLANK($C40))),"header",IF(AND($B40&lt;&gt;"",$C$3&lt;&gt;"1",NOT(ISBLANK($C40))),"blank",IF(AND($B40&lt;&gt;"",#REF!="01",NOT(ISBLANK(#REF!))),"header",IF(AND($B40&lt;&gt;"",#REF!&lt;&gt;"01",NOT(ISBLANK(#REF!))),"blank",IF(AND($B40&lt;&gt;"",#REF!&lt;&gt;"01",NOT(ISBLANK(#REF!))),"blank",IF(AND($C$3="1",ISBLANK($C40),ISBLANK($B40)),"blank",""))))))</f>
        <v>#REF!</v>
      </c>
      <c r="C40" s="14" t="s">
        <v>267</v>
      </c>
      <c r="D40" s="14"/>
      <c r="E40" s="54"/>
      <c r="F40" s="54"/>
      <c r="G40" s="54"/>
      <c r="H40" s="22" t="s">
        <v>268</v>
      </c>
      <c r="I40" s="12" t="s">
        <v>916</v>
      </c>
      <c r="J40" s="8" t="s">
        <v>1107</v>
      </c>
      <c r="K40" s="8" t="s">
        <v>1108</v>
      </c>
      <c r="L40" s="8" t="s">
        <v>269</v>
      </c>
      <c r="M40" s="8" t="s">
        <v>1109</v>
      </c>
      <c r="N40" s="8" t="s">
        <v>329</v>
      </c>
      <c r="O40" s="130" t="s">
        <v>1403</v>
      </c>
      <c r="P40" s="130" t="s">
        <v>1389</v>
      </c>
      <c r="Q40" s="9"/>
      <c r="R40" s="10"/>
      <c r="S40" s="9"/>
      <c r="T40" s="9"/>
      <c r="U40" s="402"/>
      <c r="V40" s="9" t="s">
        <v>270</v>
      </c>
      <c r="W40" s="37"/>
      <c r="X40" s="37"/>
      <c r="Y40" s="9"/>
      <c r="Z40" s="28"/>
      <c r="AA40" s="28"/>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c r="CK40" s="13"/>
    </row>
    <row r="41" spans="1:89" s="2" customFormat="1" ht="20.100000000000001" customHeight="1" x14ac:dyDescent="0.3">
      <c r="A41" s="7" t="str">
        <f>IF(AND($B41&lt;&gt;"",$C$3="1",NOT(ISBLANK($C41))),"header",IF(AND($B41&lt;&gt;"",$C$3&lt;&gt;"1",NOT(ISBLANK($C41))),"blank",IF(AND($B41&lt;&gt;"",#REF!="01",NOT(ISBLANK(#REF!))),"header",IF(AND($B41&lt;&gt;"",#REF!&lt;&gt;"01",NOT(ISBLANK(#REF!))),"blank",IF(AND($B41&lt;&gt;"",#REF!&lt;&gt;"01",NOT(ISBLANK(#REF!))),"blank",IF(AND($C$3="1",ISBLANK($C41),ISBLANK($B41)),"blank",""))))))</f>
        <v>header</v>
      </c>
      <c r="B41" s="7">
        <v>1</v>
      </c>
      <c r="C41" s="14" t="s">
        <v>1226</v>
      </c>
      <c r="D41" s="14"/>
      <c r="E41" s="300"/>
      <c r="F41" s="300"/>
      <c r="G41" s="300"/>
      <c r="H41" s="403" t="s">
        <v>1110</v>
      </c>
      <c r="I41" s="14"/>
      <c r="J41" s="14"/>
      <c r="K41" s="14"/>
      <c r="L41" s="14"/>
      <c r="M41" s="14"/>
      <c r="N41" s="14"/>
      <c r="O41" s="14"/>
      <c r="P41" s="14"/>
      <c r="Q41" s="14"/>
      <c r="R41" s="14"/>
      <c r="S41" s="14"/>
      <c r="T41" s="14"/>
      <c r="U41" s="14"/>
      <c r="V41" s="14"/>
      <c r="W41" s="14"/>
      <c r="X41" s="14"/>
      <c r="Y41" s="14"/>
      <c r="Z41" s="14"/>
      <c r="AA41" s="14"/>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row>
    <row r="42" spans="1:89" s="2" customFormat="1" ht="20.100000000000001" customHeight="1" x14ac:dyDescent="0.3">
      <c r="A42" s="7" t="str">
        <f>IF(AND($B42&lt;&gt;"",$C$3="1",NOT(ISBLANK($C42))),"header",IF(AND($B42&lt;&gt;"",$C$3&lt;&gt;"1",NOT(ISBLANK($C42))),"blank",IF(AND($B42&lt;&gt;"",#REF!="01",NOT(ISBLANK(#REF!))),"header",IF(AND($B42&lt;&gt;"",#REF!&lt;&gt;"01",NOT(ISBLANK(#REF!))),"blank",IF(AND($B42&lt;&gt;"",#REF!&lt;&gt;"01",NOT(ISBLANK(#REF!))),"blank",IF(AND($C$3="1",ISBLANK($C42),ISBLANK($B42)),"blank",""))))))</f>
        <v>header</v>
      </c>
      <c r="B42" s="7">
        <v>2</v>
      </c>
      <c r="C42" s="14" t="s">
        <v>271</v>
      </c>
      <c r="D42" s="14"/>
      <c r="E42" s="7"/>
      <c r="F42" s="7"/>
      <c r="G42" s="7"/>
      <c r="H42" s="403" t="s">
        <v>272</v>
      </c>
      <c r="I42" s="14"/>
      <c r="J42" s="14"/>
      <c r="K42" s="14"/>
      <c r="L42" s="14"/>
      <c r="M42" s="14"/>
      <c r="N42" s="14"/>
      <c r="O42" s="14"/>
      <c r="P42" s="14"/>
      <c r="Q42" s="14"/>
      <c r="R42" s="14"/>
      <c r="S42" s="14"/>
      <c r="T42" s="14"/>
      <c r="U42" s="14"/>
      <c r="V42" s="14"/>
      <c r="W42" s="14"/>
      <c r="X42" s="14"/>
      <c r="Y42" s="14"/>
      <c r="Z42" s="14"/>
      <c r="AA42" s="14"/>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row>
    <row r="43" spans="1:89" ht="110.4" x14ac:dyDescent="0.3">
      <c r="A43" s="7" t="e">
        <f>IF(AND($B43&lt;&gt;"",$C$3="1",NOT(ISBLANK($C43))),"header",IF(AND($B43&lt;&gt;"",$C$3&lt;&gt;"1",NOT(ISBLANK($C43))),"blank",IF(AND($B43&lt;&gt;"",#REF!="01",NOT(ISBLANK(#REF!))),"header",IF(AND($B43&lt;&gt;"",#REF!&lt;&gt;"01",NOT(ISBLANK(#REF!))),"blank",IF(AND($B43&lt;&gt;"",#REF!&lt;&gt;"01",NOT(ISBLANK(#REF!))),"blank",IF(AND($C$3="1",ISBLANK($C43),ISBLANK($B43)),"blank",""))))))</f>
        <v>#REF!</v>
      </c>
      <c r="C43" s="14" t="s">
        <v>273</v>
      </c>
      <c r="D43" s="14"/>
      <c r="E43" s="54"/>
      <c r="F43" s="54"/>
      <c r="G43" s="54"/>
      <c r="H43" s="22" t="s">
        <v>274</v>
      </c>
      <c r="I43" s="12" t="s">
        <v>1111</v>
      </c>
      <c r="J43" s="131" t="s">
        <v>1112</v>
      </c>
      <c r="K43" s="131" t="s">
        <v>1113</v>
      </c>
      <c r="L43" s="8" t="s">
        <v>1114</v>
      </c>
      <c r="M43" s="12" t="s">
        <v>329</v>
      </c>
      <c r="N43" s="8" t="s">
        <v>329</v>
      </c>
      <c r="O43" s="130" t="s">
        <v>1115</v>
      </c>
      <c r="P43" s="130" t="s">
        <v>1370</v>
      </c>
      <c r="Q43" s="9"/>
      <c r="R43" s="10"/>
      <c r="S43" s="9"/>
      <c r="T43" s="9"/>
      <c r="U43" s="9"/>
      <c r="V43" s="37"/>
      <c r="W43" s="37"/>
      <c r="X43" s="37"/>
      <c r="Y43" s="9"/>
      <c r="Z43" s="28"/>
      <c r="AA43" s="28"/>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row>
    <row r="44" spans="1:89" ht="193.2" x14ac:dyDescent="0.3">
      <c r="A44" s="7" t="e">
        <f>IF(AND($B44&lt;&gt;"",$C$3="1",NOT(ISBLANK($C44))),"header",IF(AND($B44&lt;&gt;"",$C$3&lt;&gt;"1",NOT(ISBLANK($C44))),"blank",IF(AND($B44&lt;&gt;"",#REF!="01",NOT(ISBLANK(#REF!))),"header",IF(AND($B44&lt;&gt;"",#REF!&lt;&gt;"01",NOT(ISBLANK(#REF!))),"blank",IF(AND($B44&lt;&gt;"",#REF!&lt;&gt;"01",NOT(ISBLANK(#REF!))),"blank",IF(AND($C$3="1",ISBLANK($C44),ISBLANK($B44)),"blank",""))))))</f>
        <v>#REF!</v>
      </c>
      <c r="C44" s="14" t="s">
        <v>275</v>
      </c>
      <c r="D44" s="14"/>
      <c r="E44" s="54"/>
      <c r="F44" s="54"/>
      <c r="G44" s="54"/>
      <c r="H44" s="22" t="s">
        <v>276</v>
      </c>
      <c r="I44" s="12" t="s">
        <v>1116</v>
      </c>
      <c r="J44" s="8" t="s">
        <v>1117</v>
      </c>
      <c r="K44" s="8" t="s">
        <v>1347</v>
      </c>
      <c r="L44" s="8" t="s">
        <v>1118</v>
      </c>
      <c r="M44" s="8" t="s">
        <v>1119</v>
      </c>
      <c r="N44" s="8" t="s">
        <v>329</v>
      </c>
      <c r="O44" s="130" t="s">
        <v>1120</v>
      </c>
      <c r="P44" s="130" t="s">
        <v>1371</v>
      </c>
      <c r="Q44" s="9"/>
      <c r="R44" s="10"/>
      <c r="S44" s="9"/>
      <c r="T44" s="9"/>
      <c r="U44" s="9"/>
      <c r="V44" s="37"/>
      <c r="W44" s="37"/>
      <c r="X44" s="37" t="s">
        <v>277</v>
      </c>
      <c r="Y44" s="136" t="s">
        <v>278</v>
      </c>
      <c r="Z44" s="28"/>
      <c r="AA44" s="28"/>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c r="CK44" s="13"/>
    </row>
    <row r="45" spans="1:89" s="2" customFormat="1" ht="20.100000000000001" customHeight="1" x14ac:dyDescent="0.3">
      <c r="A45" s="7" t="str">
        <f>IF(AND($B45&lt;&gt;"",$C$3="1",NOT(ISBLANK($C45))),"header",IF(AND($B45&lt;&gt;"",$C$3&lt;&gt;"1",NOT(ISBLANK($C45))),"blank",IF(AND($B45&lt;&gt;"",#REF!="01",NOT(ISBLANK(#REF!))),"header",IF(AND($B45&lt;&gt;"",#REF!&lt;&gt;"01",NOT(ISBLANK(#REF!))),"blank",IF(AND($B45&lt;&gt;"",#REF!&lt;&gt;"01",NOT(ISBLANK(#REF!))),"blank",IF(AND($C$3="1",ISBLANK($C45),ISBLANK($B45)),"blank",""))))))</f>
        <v>header</v>
      </c>
      <c r="B45" s="7">
        <v>2</v>
      </c>
      <c r="C45" s="14" t="s">
        <v>1227</v>
      </c>
      <c r="D45" s="14"/>
      <c r="E45" s="300"/>
      <c r="F45" s="300"/>
      <c r="G45" s="300"/>
      <c r="H45" s="403" t="s">
        <v>279</v>
      </c>
      <c r="I45" s="14"/>
      <c r="J45" s="14"/>
      <c r="K45" s="14"/>
      <c r="L45" s="14"/>
      <c r="M45" s="14"/>
      <c r="N45" s="14"/>
      <c r="O45" s="14"/>
      <c r="P45" s="14"/>
      <c r="Q45" s="14"/>
      <c r="R45" s="14"/>
      <c r="S45" s="14"/>
      <c r="T45" s="14"/>
      <c r="U45" s="14"/>
      <c r="V45" s="14"/>
      <c r="W45" s="14"/>
      <c r="X45" s="14"/>
      <c r="Y45" s="14"/>
      <c r="Z45" s="14"/>
      <c r="AA45" s="14"/>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row>
    <row r="46" spans="1:89" ht="110.4" x14ac:dyDescent="0.3">
      <c r="A46" s="7" t="e">
        <f>IF(AND($B46&lt;&gt;"",$C$3="1",NOT(ISBLANK($C46))),"header",IF(AND($B46&lt;&gt;"",$C$3&lt;&gt;"1",NOT(ISBLANK($C46))),"blank",IF(AND($B46&lt;&gt;"",#REF!="01",NOT(ISBLANK(#REF!))),"header",IF(AND($B46&lt;&gt;"",#REF!&lt;&gt;"01",NOT(ISBLANK(#REF!))),"blank",IF(AND($B46&lt;&gt;"",#REF!&lt;&gt;"01",NOT(ISBLANK(#REF!))),"blank",IF(AND($C$3="1",ISBLANK($C46),ISBLANK($B46)),"blank",""))))))</f>
        <v>#REF!</v>
      </c>
      <c r="C46" s="14" t="s">
        <v>280</v>
      </c>
      <c r="D46" s="14"/>
      <c r="E46" s="54"/>
      <c r="F46" s="54"/>
      <c r="G46" s="54"/>
      <c r="H46" s="22" t="s">
        <v>1121</v>
      </c>
      <c r="I46" s="12" t="s">
        <v>1122</v>
      </c>
      <c r="J46" s="8" t="s">
        <v>1123</v>
      </c>
      <c r="K46" s="131" t="s">
        <v>1124</v>
      </c>
      <c r="L46" s="8" t="s">
        <v>1125</v>
      </c>
      <c r="M46" s="12" t="s">
        <v>329</v>
      </c>
      <c r="N46" s="8" t="s">
        <v>329</v>
      </c>
      <c r="O46" s="130" t="s">
        <v>1126</v>
      </c>
      <c r="P46" s="130" t="s">
        <v>1372</v>
      </c>
      <c r="Q46" s="9"/>
      <c r="R46" s="10"/>
      <c r="S46" s="9"/>
      <c r="T46" s="9"/>
      <c r="U46" s="9"/>
      <c r="V46" s="37"/>
      <c r="W46" s="37"/>
      <c r="X46" s="37"/>
      <c r="Y46" s="9"/>
      <c r="Z46" s="28"/>
      <c r="AA46" s="28"/>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row>
    <row r="47" spans="1:89" ht="138" x14ac:dyDescent="0.3">
      <c r="A47" s="7" t="e">
        <f>IF(AND($B47&lt;&gt;"",$C$3="1",NOT(ISBLANK($C47))),"header",IF(AND($B47&lt;&gt;"",$C$3&lt;&gt;"1",NOT(ISBLANK($C47))),"blank",IF(AND($B47&lt;&gt;"",#REF!="01",NOT(ISBLANK(#REF!))),"header",IF(AND($B47&lt;&gt;"",#REF!&lt;&gt;"01",NOT(ISBLANK(#REF!))),"blank",IF(AND($B47&lt;&gt;"",#REF!&lt;&gt;"01",NOT(ISBLANK(#REF!))),"blank",IF(AND($C$3="1",ISBLANK($C47),ISBLANK($B47)),"blank",""))))))</f>
        <v>#REF!</v>
      </c>
      <c r="C47" s="14" t="s">
        <v>281</v>
      </c>
      <c r="D47" s="14"/>
      <c r="E47" s="54"/>
      <c r="F47" s="54"/>
      <c r="G47" s="54"/>
      <c r="H47" s="22" t="s">
        <v>282</v>
      </c>
      <c r="I47" s="12" t="s">
        <v>1127</v>
      </c>
      <c r="J47" s="8" t="s">
        <v>1128</v>
      </c>
      <c r="K47" s="8" t="s">
        <v>1129</v>
      </c>
      <c r="L47" s="8" t="s">
        <v>329</v>
      </c>
      <c r="M47" s="12" t="s">
        <v>329</v>
      </c>
      <c r="N47" s="8" t="s">
        <v>329</v>
      </c>
      <c r="O47" s="130" t="s">
        <v>1130</v>
      </c>
      <c r="P47" s="130" t="s">
        <v>1373</v>
      </c>
      <c r="Q47" s="9"/>
      <c r="R47" s="10"/>
      <c r="S47" s="9"/>
      <c r="T47" s="9"/>
      <c r="U47" s="9"/>
      <c r="V47" s="37"/>
      <c r="W47" s="37"/>
      <c r="X47" s="37"/>
      <c r="Y47" s="9"/>
      <c r="Z47" s="28"/>
      <c r="AA47" s="28"/>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c r="CK47" s="13"/>
    </row>
    <row r="48" spans="1:89" ht="372.6" x14ac:dyDescent="0.3">
      <c r="A48" s="7" t="e">
        <f>IF(AND($B48&lt;&gt;"",$C$3="1",NOT(ISBLANK($C48))),"header",IF(AND($B48&lt;&gt;"",$C$3&lt;&gt;"1",NOT(ISBLANK($C48))),"blank",IF(AND($B48&lt;&gt;"",#REF!="01",NOT(ISBLANK(#REF!))),"header",IF(AND($B48&lt;&gt;"",#REF!&lt;&gt;"01",NOT(ISBLANK(#REF!))),"blank",IF(AND($B48&lt;&gt;"",#REF!&lt;&gt;"01",NOT(ISBLANK(#REF!))),"blank",IF(AND($C$3="1",ISBLANK($C48),ISBLANK($B48)),"blank",""))))))</f>
        <v>#REF!</v>
      </c>
      <c r="C48" s="14" t="s">
        <v>283</v>
      </c>
      <c r="D48" s="14"/>
      <c r="E48" s="54"/>
      <c r="F48" s="54"/>
      <c r="G48" s="54"/>
      <c r="H48" s="22" t="s">
        <v>284</v>
      </c>
      <c r="I48" s="12" t="s">
        <v>1131</v>
      </c>
      <c r="J48" s="8" t="s">
        <v>1132</v>
      </c>
      <c r="K48" s="8" t="s">
        <v>1133</v>
      </c>
      <c r="L48" s="12" t="s">
        <v>329</v>
      </c>
      <c r="M48" s="12" t="s">
        <v>329</v>
      </c>
      <c r="N48" s="8" t="s">
        <v>329</v>
      </c>
      <c r="O48" s="130" t="s">
        <v>1134</v>
      </c>
      <c r="P48" s="130" t="s">
        <v>1374</v>
      </c>
      <c r="Q48" s="9"/>
      <c r="R48" s="10"/>
      <c r="S48" s="9"/>
      <c r="T48" s="9"/>
      <c r="U48" s="9"/>
      <c r="V48" s="37"/>
      <c r="W48" s="37"/>
      <c r="X48" s="37"/>
      <c r="Y48" s="9"/>
      <c r="Z48" s="28"/>
      <c r="AA48" s="28"/>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c r="CI48" s="13"/>
      <c r="CJ48" s="13"/>
      <c r="CK48" s="13"/>
    </row>
    <row r="49" spans="1:89" ht="207" x14ac:dyDescent="0.3">
      <c r="A49" s="7" t="e">
        <f>IF(AND($B49&lt;&gt;"",$C$3="1",NOT(ISBLANK($C49))),"header",IF(AND($B49&lt;&gt;"",$C$3&lt;&gt;"1",NOT(ISBLANK($C49))),"blank",IF(AND($B49&lt;&gt;"",#REF!="01",NOT(ISBLANK(#REF!))),"header",IF(AND($B49&lt;&gt;"",#REF!&lt;&gt;"01",NOT(ISBLANK(#REF!))),"blank",IF(AND($B49&lt;&gt;"",#REF!&lt;&gt;"01",NOT(ISBLANK(#REF!))),"blank",IF(AND($C$3="1",ISBLANK($C49),ISBLANK($B49)),"blank",""))))))</f>
        <v>#REF!</v>
      </c>
      <c r="C49" s="14" t="s">
        <v>285</v>
      </c>
      <c r="D49" s="14"/>
      <c r="E49" s="54"/>
      <c r="F49" s="54"/>
      <c r="G49" s="54"/>
      <c r="H49" s="22" t="s">
        <v>286</v>
      </c>
      <c r="I49" s="12" t="s">
        <v>287</v>
      </c>
      <c r="J49" s="8" t="s">
        <v>1135</v>
      </c>
      <c r="K49" s="8" t="s">
        <v>1136</v>
      </c>
      <c r="L49" s="8" t="s">
        <v>1137</v>
      </c>
      <c r="M49" s="8" t="s">
        <v>1138</v>
      </c>
      <c r="N49" s="8" t="s">
        <v>329</v>
      </c>
      <c r="O49" s="130" t="s">
        <v>1139</v>
      </c>
      <c r="P49" s="130" t="s">
        <v>1375</v>
      </c>
      <c r="Q49" s="9"/>
      <c r="R49" s="10"/>
      <c r="S49" s="9"/>
      <c r="T49" s="9"/>
      <c r="U49" s="9"/>
      <c r="V49" s="37"/>
      <c r="W49" s="37"/>
      <c r="X49" s="37"/>
      <c r="Y49" s="9"/>
      <c r="Z49" s="28"/>
      <c r="AA49" s="28"/>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c r="CI49" s="13"/>
      <c r="CJ49" s="13"/>
      <c r="CK49" s="13"/>
    </row>
    <row r="50" spans="1:89" ht="409.6" x14ac:dyDescent="0.3">
      <c r="A50" s="7" t="e">
        <f>IF(AND($B50&lt;&gt;"",$C$3="1",NOT(ISBLANK($C50))),"header",IF(AND($B50&lt;&gt;"",$C$3&lt;&gt;"1",NOT(ISBLANK($C50))),"blank",IF(AND($B50&lt;&gt;"",#REF!="01",NOT(ISBLANK(#REF!))),"header",IF(AND($B50&lt;&gt;"",#REF!&lt;&gt;"01",NOT(ISBLANK(#REF!))),"blank",IF(AND($B50&lt;&gt;"",#REF!&lt;&gt;"01",NOT(ISBLANK(#REF!))),"blank",IF(AND($C$3="1",ISBLANK($C50),ISBLANK($B50)),"blank",""))))))</f>
        <v>#REF!</v>
      </c>
      <c r="C50" s="14" t="s">
        <v>288</v>
      </c>
      <c r="D50" s="14"/>
      <c r="E50" s="54"/>
      <c r="F50" s="54"/>
      <c r="G50" s="54"/>
      <c r="H50" s="22" t="s">
        <v>1140</v>
      </c>
      <c r="I50" s="12" t="s">
        <v>1348</v>
      </c>
      <c r="J50" s="8" t="s">
        <v>1390</v>
      </c>
      <c r="K50" s="8" t="s">
        <v>1141</v>
      </c>
      <c r="L50" s="12" t="s">
        <v>329</v>
      </c>
      <c r="M50" s="12" t="s">
        <v>329</v>
      </c>
      <c r="N50" s="8" t="s">
        <v>329</v>
      </c>
      <c r="O50" s="130" t="s">
        <v>1142</v>
      </c>
      <c r="P50" s="130" t="s">
        <v>1376</v>
      </c>
      <c r="Q50" s="9"/>
      <c r="R50" s="10"/>
      <c r="S50" s="9"/>
      <c r="T50" s="9"/>
      <c r="U50" s="9"/>
      <c r="V50" s="9" t="s">
        <v>1284</v>
      </c>
      <c r="W50" s="9"/>
      <c r="X50" s="9"/>
      <c r="Y50" s="9"/>
      <c r="Z50" s="9" t="s">
        <v>1143</v>
      </c>
      <c r="AA50" s="28"/>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c r="CI50" s="13"/>
      <c r="CJ50" s="13"/>
      <c r="CK50" s="13"/>
    </row>
    <row r="51" spans="1:89" ht="165" customHeight="1" x14ac:dyDescent="0.3">
      <c r="A51" s="7" t="e">
        <f>IF(AND($B51&lt;&gt;"",$C$3="1",NOT(ISBLANK($C51))),"header",IF(AND($B51&lt;&gt;"",$C$3&lt;&gt;"1",NOT(ISBLANK($C51))),"blank",IF(AND($B51&lt;&gt;"",#REF!="01",NOT(ISBLANK(#REF!))),"header",IF(AND($B51&lt;&gt;"",#REF!&lt;&gt;"01",NOT(ISBLANK(#REF!))),"blank",IF(AND($B51&lt;&gt;"",#REF!&lt;&gt;"01",NOT(ISBLANK(#REF!))),"blank",IF(AND($C$3="1",ISBLANK($C51),ISBLANK($B51)),"blank",""))))))</f>
        <v>#REF!</v>
      </c>
      <c r="C51" s="14" t="s">
        <v>289</v>
      </c>
      <c r="D51" s="14"/>
      <c r="E51" s="54"/>
      <c r="F51" s="54"/>
      <c r="G51" s="54"/>
      <c r="H51" s="22" t="s">
        <v>290</v>
      </c>
      <c r="I51" s="12" t="s">
        <v>1144</v>
      </c>
      <c r="J51" s="8" t="s">
        <v>1145</v>
      </c>
      <c r="K51" s="8" t="s">
        <v>1146</v>
      </c>
      <c r="L51" s="8" t="s">
        <v>1147</v>
      </c>
      <c r="M51" s="8" t="s">
        <v>1148</v>
      </c>
      <c r="N51" s="8" t="s">
        <v>329</v>
      </c>
      <c r="O51" s="130" t="s">
        <v>1149</v>
      </c>
      <c r="P51" s="130" t="s">
        <v>1150</v>
      </c>
      <c r="Q51" s="9"/>
      <c r="R51" s="10"/>
      <c r="S51" s="9"/>
      <c r="T51" s="9"/>
      <c r="U51" s="9"/>
      <c r="V51" s="37"/>
      <c r="W51" s="37"/>
      <c r="X51" s="37"/>
      <c r="Y51" s="9"/>
      <c r="Z51" s="28"/>
      <c r="AA51" s="28"/>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c r="CI51" s="13"/>
      <c r="CJ51" s="13"/>
      <c r="CK51" s="13"/>
    </row>
    <row r="52" spans="1:89" ht="358.8" x14ac:dyDescent="0.3">
      <c r="A52" s="7" t="e">
        <f>IF(AND($B52&lt;&gt;"",$C$3="1",NOT(ISBLANK($C52))),"header",IF(AND($B52&lt;&gt;"",$C$3&lt;&gt;"1",NOT(ISBLANK($C52))),"blank",IF(AND($B52&lt;&gt;"",#REF!="01",NOT(ISBLANK(#REF!))),"header",IF(AND($B52&lt;&gt;"",#REF!&lt;&gt;"01",NOT(ISBLANK(#REF!))),"blank",IF(AND($B52&lt;&gt;"",#REF!&lt;&gt;"01",NOT(ISBLANK(#REF!))),"blank",IF(AND($C$3="1",ISBLANK($C52),ISBLANK($B52)),"blank",""))))))</f>
        <v>#REF!</v>
      </c>
      <c r="C52" s="14" t="s">
        <v>291</v>
      </c>
      <c r="D52" s="14"/>
      <c r="E52" s="54"/>
      <c r="F52" s="54"/>
      <c r="G52" s="54"/>
      <c r="H52" s="22" t="s">
        <v>1151</v>
      </c>
      <c r="I52" s="12" t="s">
        <v>1152</v>
      </c>
      <c r="J52" s="8" t="s">
        <v>1153</v>
      </c>
      <c r="K52" s="8" t="s">
        <v>1154</v>
      </c>
      <c r="L52" s="8" t="s">
        <v>1285</v>
      </c>
      <c r="M52" s="12" t="s">
        <v>329</v>
      </c>
      <c r="N52" s="8" t="s">
        <v>329</v>
      </c>
      <c r="O52" s="130" t="s">
        <v>1155</v>
      </c>
      <c r="P52" s="130" t="s">
        <v>1377</v>
      </c>
      <c r="Q52" s="9"/>
      <c r="R52" s="10"/>
      <c r="S52" s="9"/>
      <c r="T52" s="9"/>
      <c r="U52" s="9"/>
      <c r="V52" s="9"/>
      <c r="W52" s="9" t="s">
        <v>1349</v>
      </c>
      <c r="X52" s="9"/>
      <c r="Y52" s="9"/>
      <c r="Z52" s="9" t="s">
        <v>1156</v>
      </c>
      <c r="AA52" s="28"/>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c r="CI52" s="13"/>
      <c r="CJ52" s="13"/>
      <c r="CK52" s="13"/>
    </row>
    <row r="53" spans="1:89" ht="289.8" x14ac:dyDescent="0.3">
      <c r="A53" s="57" t="e">
        <f>IF(AND($B53&lt;&gt;"",$C$3="1",NOT(ISBLANK($C53))),"header",IF(AND($B53&lt;&gt;"",$C$3&lt;&gt;"1",NOT(ISBLANK($C53))),"blank",IF(AND($B53&lt;&gt;"",#REF!="01",NOT(ISBLANK(#REF!))),"header",IF(AND($B53&lt;&gt;"",#REF!&lt;&gt;"01",NOT(ISBLANK(#REF!))),"blank",IF(AND($B53&lt;&gt;"",#REF!&lt;&gt;"01",NOT(ISBLANK(#REF!))),"blank",IF(AND($C$3="1",ISBLANK($C53),ISBLANK($B53)),"blank",""))))))</f>
        <v>#REF!</v>
      </c>
      <c r="C53" s="14" t="s">
        <v>292</v>
      </c>
      <c r="D53" s="133"/>
      <c r="E53" s="56"/>
      <c r="F53" s="54"/>
      <c r="G53" s="54"/>
      <c r="H53" s="22" t="s">
        <v>293</v>
      </c>
      <c r="I53" s="12" t="s">
        <v>1157</v>
      </c>
      <c r="J53" s="8" t="s">
        <v>1158</v>
      </c>
      <c r="K53" s="8" t="s">
        <v>1159</v>
      </c>
      <c r="L53" s="8" t="s">
        <v>1350</v>
      </c>
      <c r="M53" s="8" t="s">
        <v>1160</v>
      </c>
      <c r="N53" s="8" t="s">
        <v>329</v>
      </c>
      <c r="O53" s="130" t="s">
        <v>1161</v>
      </c>
      <c r="P53" s="130" t="s">
        <v>1378</v>
      </c>
      <c r="Q53" s="9"/>
      <c r="R53" s="10"/>
      <c r="S53" s="9"/>
      <c r="T53" s="9"/>
      <c r="U53" s="9"/>
      <c r="V53" s="37"/>
      <c r="W53" s="37"/>
      <c r="X53" s="37"/>
      <c r="Y53" s="9"/>
      <c r="Z53" s="28"/>
      <c r="AA53" s="28"/>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c r="CI53" s="13"/>
      <c r="CJ53" s="13"/>
      <c r="CK53" s="13"/>
    </row>
    <row r="54" spans="1:89" ht="262.2" x14ac:dyDescent="0.3">
      <c r="A54" s="57" t="e">
        <f>IF(AND($B54&lt;&gt;"",$C$3="1",NOT(ISBLANK($C54))),"header",IF(AND($B54&lt;&gt;"",$C$3&lt;&gt;"1",NOT(ISBLANK($C54))),"blank",IF(AND($B54&lt;&gt;"",#REF!="01",NOT(ISBLANK(#REF!))),"header",IF(AND($B54&lt;&gt;"",#REF!&lt;&gt;"01",NOT(ISBLANK(#REF!))),"blank",IF(AND($B54&lt;&gt;"",#REF!&lt;&gt;"01",NOT(ISBLANK(#REF!))),"blank",IF(AND($C$3="1",ISBLANK($C54),ISBLANK($B54)),"blank",""))))))</f>
        <v>#REF!</v>
      </c>
      <c r="C54" s="14" t="s">
        <v>294</v>
      </c>
      <c r="D54" s="133"/>
      <c r="E54" s="56"/>
      <c r="F54" s="54"/>
      <c r="G54" s="54"/>
      <c r="H54" s="22" t="s">
        <v>295</v>
      </c>
      <c r="I54" s="12" t="s">
        <v>1162</v>
      </c>
      <c r="J54" s="8" t="s">
        <v>1163</v>
      </c>
      <c r="K54" s="8" t="s">
        <v>1164</v>
      </c>
      <c r="L54" s="8" t="s">
        <v>1351</v>
      </c>
      <c r="M54" s="8" t="s">
        <v>1165</v>
      </c>
      <c r="N54" s="8" t="s">
        <v>329</v>
      </c>
      <c r="O54" s="130" t="s">
        <v>1166</v>
      </c>
      <c r="P54" s="130" t="s">
        <v>1379</v>
      </c>
      <c r="Q54" s="9"/>
      <c r="R54" s="10"/>
      <c r="S54" s="9"/>
      <c r="T54" s="9"/>
      <c r="U54" s="9"/>
      <c r="V54" s="37"/>
      <c r="W54" s="37"/>
      <c r="X54" s="37"/>
      <c r="Y54" s="9"/>
      <c r="Z54" s="29"/>
      <c r="AA54" s="28"/>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row>
    <row r="55" spans="1:89" s="2" customFormat="1" ht="20.100000000000001" customHeight="1" x14ac:dyDescent="0.3">
      <c r="A55" s="7" t="str">
        <f>IF(AND($B55&lt;&gt;"",$C$3="1",NOT(ISBLANK($C55))),"header",IF(AND($B55&lt;&gt;"",$C$3&lt;&gt;"1",NOT(ISBLANK($C55))),"blank",IF(AND($B55&lt;&gt;"",#REF!="01",NOT(ISBLANK(#REF!))),"header",IF(AND($B55&lt;&gt;"",#REF!&lt;&gt;"01",NOT(ISBLANK(#REF!))),"blank",IF(AND($B55&lt;&gt;"",#REF!&lt;&gt;"01",NOT(ISBLANK(#REF!))),"blank",IF(AND($C$3="1",ISBLANK($C55),ISBLANK($B55)),"blank",""))))))</f>
        <v>header</v>
      </c>
      <c r="B55" s="7">
        <v>2</v>
      </c>
      <c r="C55" s="14" t="s">
        <v>1228</v>
      </c>
      <c r="D55" s="14"/>
      <c r="E55" s="300"/>
      <c r="F55" s="300"/>
      <c r="G55" s="300"/>
      <c r="H55" s="310" t="s">
        <v>296</v>
      </c>
      <c r="I55" s="14"/>
      <c r="J55" s="14"/>
      <c r="K55" s="14"/>
      <c r="L55" s="14"/>
      <c r="M55" s="14"/>
      <c r="N55" s="14"/>
      <c r="O55" s="14"/>
      <c r="P55" s="14"/>
      <c r="Q55" s="14"/>
      <c r="R55" s="14"/>
      <c r="S55" s="14"/>
      <c r="T55" s="14"/>
      <c r="U55" s="14"/>
      <c r="V55" s="14"/>
      <c r="W55" s="14"/>
      <c r="X55" s="14"/>
      <c r="Y55" s="14"/>
      <c r="Z55" s="14"/>
      <c r="AA55" s="14"/>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row>
    <row r="56" spans="1:89" ht="372.6" x14ac:dyDescent="0.3">
      <c r="A56" s="7" t="e">
        <f>IF(AND($B56&lt;&gt;"",$C$3="1",NOT(ISBLANK($C56))),"header",IF(AND($B56&lt;&gt;"",$C$3&lt;&gt;"1",NOT(ISBLANK($C56))),"blank",IF(AND($B56&lt;&gt;"",#REF!="01",NOT(ISBLANK(#REF!))),"header",IF(AND($B56&lt;&gt;"",#REF!&lt;&gt;"01",NOT(ISBLANK(#REF!))),"blank",IF(AND($B56&lt;&gt;"",#REF!&lt;&gt;"01",NOT(ISBLANK(#REF!))),"blank",IF(AND($C$3="1",ISBLANK($C56),ISBLANK($B56)),"blank",""))))))</f>
        <v>#REF!</v>
      </c>
      <c r="C56" s="14" t="s">
        <v>297</v>
      </c>
      <c r="D56" s="14"/>
      <c r="E56" s="54"/>
      <c r="F56" s="54"/>
      <c r="G56" s="54"/>
      <c r="H56" s="22" t="s">
        <v>1394</v>
      </c>
      <c r="I56" s="12" t="s">
        <v>1395</v>
      </c>
      <c r="J56" s="8" t="s">
        <v>1396</v>
      </c>
      <c r="K56" s="8" t="s">
        <v>1352</v>
      </c>
      <c r="L56" s="12" t="s">
        <v>329</v>
      </c>
      <c r="M56" s="12" t="s">
        <v>1167</v>
      </c>
      <c r="N56" s="8" t="s">
        <v>329</v>
      </c>
      <c r="O56" s="130" t="s">
        <v>1168</v>
      </c>
      <c r="P56" s="130" t="s">
        <v>1380</v>
      </c>
      <c r="Q56" s="9"/>
      <c r="R56" s="10"/>
      <c r="S56" s="9"/>
      <c r="T56" s="9"/>
      <c r="U56" s="9"/>
      <c r="V56" s="37"/>
      <c r="W56" s="37"/>
      <c r="X56" s="37"/>
      <c r="Y56" s="37"/>
      <c r="Z56" s="136" t="s">
        <v>1397</v>
      </c>
      <c r="AA56" s="28"/>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c r="CI56" s="13"/>
      <c r="CJ56" s="13"/>
      <c r="CK56" s="13"/>
    </row>
    <row r="57" spans="1:89" ht="89.1" customHeight="1" x14ac:dyDescent="0.3">
      <c r="A57" s="7" t="e">
        <f>IF(AND($B57&lt;&gt;"",$C$3="1",NOT(ISBLANK($C57))),"header",IF(AND($B57&lt;&gt;"",$C$3&lt;&gt;"1",NOT(ISBLANK($C57))),"blank",IF(AND($B57&lt;&gt;"",#REF!="01",NOT(ISBLANK(#REF!))),"header",IF(AND($B57&lt;&gt;"",#REF!&lt;&gt;"01",NOT(ISBLANK(#REF!))),"blank",IF(AND($B57&lt;&gt;"",#REF!&lt;&gt;"01",NOT(ISBLANK(#REF!))),"blank",IF(AND($C$3="1",ISBLANK($C57),ISBLANK($B57)),"blank",""))))))</f>
        <v>#REF!</v>
      </c>
      <c r="C57" s="14" t="s">
        <v>298</v>
      </c>
      <c r="D57" s="14"/>
      <c r="E57" s="54"/>
      <c r="F57" s="54"/>
      <c r="G57" s="54"/>
      <c r="H57" s="22" t="s">
        <v>299</v>
      </c>
      <c r="I57" s="12" t="s">
        <v>1169</v>
      </c>
      <c r="J57" s="8" t="s">
        <v>300</v>
      </c>
      <c r="K57" s="8" t="s">
        <v>1170</v>
      </c>
      <c r="L57" s="8" t="s">
        <v>1171</v>
      </c>
      <c r="M57" s="12" t="s">
        <v>329</v>
      </c>
      <c r="N57" s="8" t="s">
        <v>329</v>
      </c>
      <c r="O57" s="130" t="s">
        <v>1172</v>
      </c>
      <c r="P57" s="130" t="s">
        <v>1381</v>
      </c>
      <c r="Q57" s="9"/>
      <c r="R57" s="10"/>
      <c r="S57" s="9"/>
      <c r="T57" s="9"/>
      <c r="U57" s="9"/>
      <c r="V57" s="37"/>
      <c r="W57" s="37"/>
      <c r="X57" s="37"/>
      <c r="Y57" s="37"/>
      <c r="Z57" s="28"/>
      <c r="AA57" s="28"/>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c r="CI57" s="13"/>
      <c r="CJ57" s="13"/>
      <c r="CK57" s="13"/>
    </row>
    <row r="58" spans="1:89" ht="96.6" x14ac:dyDescent="0.3">
      <c r="A58" s="7" t="e">
        <f>IF(AND($B58&lt;&gt;"",$C$3="1",NOT(ISBLANK($C58))),"header",IF(AND($B58&lt;&gt;"",$C$3&lt;&gt;"1",NOT(ISBLANK($C58))),"blank",IF(AND($B58&lt;&gt;"",#REF!="01",NOT(ISBLANK(#REF!))),"header",IF(AND($B58&lt;&gt;"",#REF!&lt;&gt;"01",NOT(ISBLANK(#REF!))),"blank",IF(AND($B58&lt;&gt;"",#REF!&lt;&gt;"01",NOT(ISBLANK(#REF!))),"blank",IF(AND($C$3="1",ISBLANK($C58),ISBLANK($B58)),"blank",""))))))</f>
        <v>#REF!</v>
      </c>
      <c r="C58" s="14" t="s">
        <v>301</v>
      </c>
      <c r="D58" s="14"/>
      <c r="E58" s="54"/>
      <c r="F58" s="54"/>
      <c r="G58" s="54"/>
      <c r="H58" s="22" t="s">
        <v>1173</v>
      </c>
      <c r="I58" s="12" t="s">
        <v>1174</v>
      </c>
      <c r="J58" s="8" t="s">
        <v>1175</v>
      </c>
      <c r="K58" s="11" t="s">
        <v>1176</v>
      </c>
      <c r="L58" s="12" t="s">
        <v>329</v>
      </c>
      <c r="M58" s="12" t="s">
        <v>329</v>
      </c>
      <c r="N58" s="8" t="s">
        <v>329</v>
      </c>
      <c r="O58" s="130" t="s">
        <v>1177</v>
      </c>
      <c r="P58" s="130" t="s">
        <v>1382</v>
      </c>
      <c r="Q58" s="9"/>
      <c r="R58" s="10"/>
      <c r="S58" s="9"/>
      <c r="T58" s="9"/>
      <c r="U58" s="9"/>
      <c r="V58" s="37"/>
      <c r="W58" s="37"/>
      <c r="X58" s="37"/>
      <c r="Y58" s="9"/>
      <c r="Z58" s="28"/>
      <c r="AA58" s="28"/>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c r="CI58" s="13"/>
      <c r="CJ58" s="13"/>
      <c r="CK58" s="13"/>
    </row>
    <row r="59" spans="1:89" ht="124.2" x14ac:dyDescent="0.3">
      <c r="A59" s="7" t="e">
        <f>IF(AND($B59&lt;&gt;"",$C$3="1",NOT(ISBLANK($C59))),"header",IF(AND($B59&lt;&gt;"",$C$3&lt;&gt;"1",NOT(ISBLANK($C59))),"blank",IF(AND($B59&lt;&gt;"",#REF!="01",NOT(ISBLANK(#REF!))),"header",IF(AND($B59&lt;&gt;"",#REF!&lt;&gt;"01",NOT(ISBLANK(#REF!))),"blank",IF(AND($B59&lt;&gt;"",#REF!&lt;&gt;"01",NOT(ISBLANK(#REF!))),"blank",IF(AND($C$3="1",ISBLANK($C59),ISBLANK($B59)),"blank",""))))))</f>
        <v>#REF!</v>
      </c>
      <c r="C59" s="14" t="s">
        <v>302</v>
      </c>
      <c r="D59" s="14"/>
      <c r="E59" s="54"/>
      <c r="F59" s="54"/>
      <c r="G59" s="54"/>
      <c r="H59" s="22" t="s">
        <v>303</v>
      </c>
      <c r="I59" s="12" t="s">
        <v>1178</v>
      </c>
      <c r="J59" s="8" t="s">
        <v>1179</v>
      </c>
      <c r="K59" s="8" t="s">
        <v>1180</v>
      </c>
      <c r="L59" s="12" t="s">
        <v>329</v>
      </c>
      <c r="M59" s="12" t="s">
        <v>329</v>
      </c>
      <c r="N59" s="8" t="s">
        <v>329</v>
      </c>
      <c r="O59" s="130" t="s">
        <v>1181</v>
      </c>
      <c r="P59" s="130" t="s">
        <v>1383</v>
      </c>
      <c r="Q59" s="9"/>
      <c r="R59" s="10"/>
      <c r="S59" s="9"/>
      <c r="T59" s="9"/>
      <c r="U59" s="9"/>
      <c r="V59" s="37"/>
      <c r="W59" s="37"/>
      <c r="X59" s="37"/>
      <c r="Y59" s="9"/>
      <c r="Z59" s="28"/>
      <c r="AA59" s="28"/>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c r="CI59" s="13"/>
      <c r="CJ59" s="13"/>
      <c r="CK59" s="13"/>
    </row>
    <row r="60" spans="1:89" s="2" customFormat="1" ht="20.100000000000001" customHeight="1" x14ac:dyDescent="0.3">
      <c r="A60" s="7" t="str">
        <f>IF(AND($B60&lt;&gt;"",$C$3="1",NOT(ISBLANK($C60))),"header",IF(AND($B60&lt;&gt;"",$C$3&lt;&gt;"1",NOT(ISBLANK($C60))),"blank",IF(AND($B60&lt;&gt;"",#REF!="01",NOT(ISBLANK(#REF!))),"header",IF(AND($B60&lt;&gt;"",#REF!&lt;&gt;"01",NOT(ISBLANK(#REF!))),"blank",IF(AND($B60&lt;&gt;"",#REF!&lt;&gt;"01",NOT(ISBLANK(#REF!))),"blank",IF(AND($C$3="1",ISBLANK($C60),ISBLANK($B60)),"blank",""))))))</f>
        <v>header</v>
      </c>
      <c r="B60" s="7">
        <v>1</v>
      </c>
      <c r="C60" s="14" t="s">
        <v>1229</v>
      </c>
      <c r="D60" s="14"/>
      <c r="E60" s="300"/>
      <c r="F60" s="300"/>
      <c r="G60" s="300"/>
      <c r="H60" s="403" t="s">
        <v>304</v>
      </c>
      <c r="I60" s="14"/>
      <c r="J60" s="14"/>
      <c r="K60" s="14"/>
      <c r="L60" s="14"/>
      <c r="M60" s="14"/>
      <c r="N60" s="14"/>
      <c r="O60" s="14"/>
      <c r="P60" s="14"/>
      <c r="Q60" s="14"/>
      <c r="R60" s="14"/>
      <c r="S60" s="14"/>
      <c r="T60" s="14"/>
      <c r="U60" s="14"/>
      <c r="V60" s="14"/>
      <c r="W60" s="14"/>
      <c r="X60" s="14"/>
      <c r="Y60" s="14"/>
      <c r="Z60" s="14"/>
      <c r="AA60" s="14"/>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row>
    <row r="61" spans="1:89" s="23" customFormat="1" ht="409.6" x14ac:dyDescent="0.3">
      <c r="A61" s="7" t="e">
        <f>IF(AND($B61&lt;&gt;"",$C$3="1",NOT(ISBLANK($C61))),"header",IF(AND($B61&lt;&gt;"",$C$3&lt;&gt;"1",NOT(ISBLANK($C61))),"blank",IF(AND($B61&lt;&gt;"",#REF!="01",NOT(ISBLANK(#REF!))),"header",IF(AND($B61&lt;&gt;"",#REF!&lt;&gt;"01",NOT(ISBLANK(#REF!))),"blank",IF(AND($B61&lt;&gt;"",#REF!&lt;&gt;"01",NOT(ISBLANK(#REF!))),"blank",IF(AND($C$3="1",ISBLANK($C61),ISBLANK($B61)),"blank",""))))))</f>
        <v>#REF!</v>
      </c>
      <c r="B61" s="1"/>
      <c r="C61" s="14" t="s">
        <v>305</v>
      </c>
      <c r="D61" s="14"/>
      <c r="E61" s="54"/>
      <c r="F61" s="54"/>
      <c r="G61" s="54"/>
      <c r="H61" s="22" t="s">
        <v>1182</v>
      </c>
      <c r="I61" s="12" t="s">
        <v>306</v>
      </c>
      <c r="J61" s="8" t="s">
        <v>1183</v>
      </c>
      <c r="K61" s="8" t="s">
        <v>307</v>
      </c>
      <c r="L61" s="8" t="s">
        <v>1184</v>
      </c>
      <c r="M61" s="8" t="s">
        <v>1391</v>
      </c>
      <c r="N61" s="8" t="s">
        <v>329</v>
      </c>
      <c r="O61" s="130" t="s">
        <v>1185</v>
      </c>
      <c r="P61" s="130" t="s">
        <v>1384</v>
      </c>
      <c r="Q61" s="9"/>
      <c r="R61" s="10"/>
      <c r="S61" s="9"/>
      <c r="T61" s="9"/>
      <c r="U61" s="9"/>
      <c r="V61" s="9" t="s">
        <v>1186</v>
      </c>
      <c r="W61" s="9" t="s">
        <v>1187</v>
      </c>
      <c r="X61" s="9" t="s">
        <v>308</v>
      </c>
      <c r="Y61" s="9" t="s">
        <v>1188</v>
      </c>
      <c r="Z61" s="9" t="s">
        <v>1189</v>
      </c>
      <c r="AA61" s="9" t="s">
        <v>1286</v>
      </c>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row>
    <row r="62" spans="1:89" s="23" customFormat="1" ht="248.4" x14ac:dyDescent="0.3">
      <c r="A62" s="7" t="e">
        <f>IF(AND($B62&lt;&gt;"",$C$3="1",NOT(ISBLANK($C62))),"header",IF(AND($B62&lt;&gt;"",$C$3&lt;&gt;"1",NOT(ISBLANK($C62))),"blank",IF(AND($B62&lt;&gt;"",#REF!="01",NOT(ISBLANK(#REF!))),"header",IF(AND($B62&lt;&gt;"",#REF!&lt;&gt;"01",NOT(ISBLANK(#REF!))),"blank",IF(AND($B62&lt;&gt;"",#REF!&lt;&gt;"01",NOT(ISBLANK(#REF!))),"blank",IF(AND($C$3="1",ISBLANK($C62),ISBLANK($B62)),"blank",""))))))</f>
        <v>#REF!</v>
      </c>
      <c r="B62" s="1"/>
      <c r="C62" s="14" t="s">
        <v>309</v>
      </c>
      <c r="D62" s="14"/>
      <c r="E62" s="54"/>
      <c r="F62" s="54"/>
      <c r="G62" s="54"/>
      <c r="H62" s="22" t="s">
        <v>310</v>
      </c>
      <c r="I62" s="12" t="s">
        <v>1190</v>
      </c>
      <c r="J62" s="8" t="s">
        <v>1191</v>
      </c>
      <c r="K62" s="8" t="s">
        <v>1192</v>
      </c>
      <c r="L62" s="12" t="s">
        <v>329</v>
      </c>
      <c r="M62" s="12" t="s">
        <v>329</v>
      </c>
      <c r="N62" s="8" t="s">
        <v>329</v>
      </c>
      <c r="O62" s="130" t="s">
        <v>1193</v>
      </c>
      <c r="P62" s="130" t="s">
        <v>1385</v>
      </c>
      <c r="Q62" s="9"/>
      <c r="R62" s="10"/>
      <c r="S62" s="9"/>
      <c r="T62" s="9"/>
      <c r="U62" s="9"/>
      <c r="V62" s="37"/>
      <c r="W62" s="37"/>
      <c r="X62" s="37"/>
      <c r="Y62" s="9"/>
      <c r="Z62" s="28"/>
      <c r="AA62" s="28"/>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row>
    <row r="63" spans="1:89" ht="146.25" customHeight="1" x14ac:dyDescent="0.3">
      <c r="A63" s="7" t="e">
        <f>IF(AND($B63&lt;&gt;"",$C$3="1",NOT(ISBLANK($C63))),"header",IF(AND($B63&lt;&gt;"",$C$3&lt;&gt;"1",NOT(ISBLANK($C63))),"blank",IF(AND($B63&lt;&gt;"",#REF!="01",NOT(ISBLANK(#REF!))),"header",IF(AND($B63&lt;&gt;"",#REF!&lt;&gt;"01",NOT(ISBLANK(#REF!))),"blank",IF(AND($B63&lt;&gt;"",#REF!&lt;&gt;"01",NOT(ISBLANK(#REF!))),"blank",IF(AND($C$3="1",ISBLANK($C63),ISBLANK($B63)),"blank",""))))))</f>
        <v>#REF!</v>
      </c>
      <c r="C63" s="14" t="s">
        <v>987</v>
      </c>
      <c r="D63" s="14"/>
      <c r="E63" s="54"/>
      <c r="F63" s="54"/>
      <c r="G63" s="54"/>
      <c r="H63" s="22" t="s">
        <v>207</v>
      </c>
      <c r="I63" s="12" t="s">
        <v>1194</v>
      </c>
      <c r="J63" s="8" t="s">
        <v>1195</v>
      </c>
      <c r="K63" s="131" t="s">
        <v>1196</v>
      </c>
      <c r="L63" s="8" t="s">
        <v>1197</v>
      </c>
      <c r="M63" s="12" t="s">
        <v>329</v>
      </c>
      <c r="N63" s="12" t="s">
        <v>329</v>
      </c>
      <c r="O63" s="130" t="s">
        <v>1198</v>
      </c>
      <c r="P63" s="130" t="s">
        <v>1386</v>
      </c>
      <c r="Q63" s="9"/>
      <c r="R63" s="10"/>
      <c r="S63" s="9"/>
      <c r="T63" s="9"/>
      <c r="U63" s="9"/>
      <c r="V63" s="37"/>
      <c r="W63" s="37"/>
      <c r="X63" s="134"/>
      <c r="Y63" s="135"/>
      <c r="Z63" s="28"/>
      <c r="AA63" s="28"/>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row>
    <row r="64" spans="1:89" s="401" customFormat="1" ht="20.100000000000001" customHeight="1" x14ac:dyDescent="0.3">
      <c r="A64" s="7" t="str">
        <f>IF(AND($B64&lt;&gt;"",$C$3="1",NOT(ISBLANK($C64))),"header",IF(AND($B64&lt;&gt;"",$C$3&lt;&gt;"1",NOT(ISBLANK($C64))),"blank",IF(AND($B64&lt;&gt;"",#REF!="01",NOT(ISBLANK(#REF!))),"header",IF(AND($B64&lt;&gt;"",#REF!&lt;&gt;"01",NOT(ISBLANK(#REF!))),"blank",IF(AND($B64&lt;&gt;"",#REF!&lt;&gt;"01",NOT(ISBLANK(#REF!))),"blank",IF(AND($C$3="1",ISBLANK($C64),ISBLANK($B64)),"blank",""))))))</f>
        <v>header</v>
      </c>
      <c r="B64" s="7">
        <v>1</v>
      </c>
      <c r="C64" s="14" t="s">
        <v>1230</v>
      </c>
      <c r="D64" s="14"/>
      <c r="E64" s="300"/>
      <c r="F64" s="300"/>
      <c r="G64" s="300"/>
      <c r="H64" s="403" t="s">
        <v>311</v>
      </c>
      <c r="I64" s="14"/>
      <c r="J64" s="14"/>
      <c r="K64" s="14"/>
      <c r="L64" s="14"/>
      <c r="M64" s="14"/>
      <c r="N64" s="14"/>
      <c r="O64" s="14"/>
      <c r="P64" s="14"/>
      <c r="Q64" s="14"/>
      <c r="R64" s="14"/>
      <c r="S64" s="14"/>
      <c r="T64" s="14"/>
      <c r="U64" s="14"/>
      <c r="V64" s="14"/>
      <c r="W64" s="14"/>
      <c r="X64" s="14"/>
      <c r="Y64" s="14"/>
      <c r="Z64" s="14"/>
      <c r="AA64" s="14"/>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row>
    <row r="65" spans="1:89" s="23" customFormat="1" ht="409.6" x14ac:dyDescent="0.3">
      <c r="A65" s="7" t="e">
        <f>IF(AND($B65&lt;&gt;"",$C$3="1",NOT(ISBLANK($C65))),"header",IF(AND($B65&lt;&gt;"",$C$3&lt;&gt;"1",NOT(ISBLANK($C65))),"blank",IF(AND($B65&lt;&gt;"",#REF!="01",NOT(ISBLANK(#REF!))),"header",IF(AND($B65&lt;&gt;"",#REF!&lt;&gt;"01",NOT(ISBLANK(#REF!))),"blank",IF(AND($B65&lt;&gt;"",#REF!&lt;&gt;"01",NOT(ISBLANK(#REF!))),"blank",IF(AND($C$3="1",ISBLANK($C65),ISBLANK($B65)),"blank",""))))))</f>
        <v>#REF!</v>
      </c>
      <c r="B65" s="1"/>
      <c r="C65" s="14" t="s">
        <v>312</v>
      </c>
      <c r="D65" s="14"/>
      <c r="E65" s="54"/>
      <c r="F65" s="54"/>
      <c r="G65" s="54"/>
      <c r="H65" s="22" t="s">
        <v>313</v>
      </c>
      <c r="I65" s="12" t="s">
        <v>314</v>
      </c>
      <c r="J65" s="8" t="s">
        <v>1199</v>
      </c>
      <c r="K65" s="8" t="s">
        <v>1200</v>
      </c>
      <c r="L65" s="12" t="s">
        <v>329</v>
      </c>
      <c r="M65" s="12" t="s">
        <v>329</v>
      </c>
      <c r="N65" s="8" t="s">
        <v>329</v>
      </c>
      <c r="O65" s="130" t="s">
        <v>1201</v>
      </c>
      <c r="P65" s="130" t="s">
        <v>1387</v>
      </c>
      <c r="Q65" s="13"/>
      <c r="R65" s="10"/>
      <c r="S65" s="9"/>
      <c r="T65" s="9"/>
      <c r="U65" s="9"/>
      <c r="V65" s="9" t="s">
        <v>1202</v>
      </c>
      <c r="W65" s="9" t="s">
        <v>315</v>
      </c>
      <c r="X65" s="9"/>
      <c r="Y65" s="9"/>
      <c r="Z65" s="9" t="s">
        <v>1203</v>
      </c>
      <c r="AA65" s="28"/>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3"/>
      <c r="BT65" s="13"/>
      <c r="BU65" s="13"/>
      <c r="BV65" s="13"/>
      <c r="BW65" s="13"/>
      <c r="BX65" s="13"/>
      <c r="BY65" s="13"/>
      <c r="BZ65" s="13"/>
      <c r="CA65" s="13"/>
      <c r="CB65" s="13"/>
      <c r="CC65" s="13"/>
      <c r="CD65" s="13"/>
      <c r="CE65" s="13"/>
      <c r="CF65" s="13"/>
      <c r="CG65" s="13"/>
      <c r="CH65" s="13"/>
      <c r="CI65" s="13"/>
      <c r="CJ65" s="13"/>
      <c r="CK65" s="13"/>
    </row>
    <row r="66" spans="1:89" s="23" customFormat="1" ht="165.6" x14ac:dyDescent="0.3">
      <c r="A66" s="7" t="e">
        <f>IF(AND($B66&lt;&gt;"",$C$3="1",NOT(ISBLANK($C66))),"header",IF(AND($B66&lt;&gt;"",$C$3&lt;&gt;"1",NOT(ISBLANK($C66))),"blank",IF(AND($B66&lt;&gt;"",#REF!="01",NOT(ISBLANK(#REF!))),"header",IF(AND($B66&lt;&gt;"",#REF!&lt;&gt;"01",NOT(ISBLANK(#REF!))),"blank",IF(AND($B66&lt;&gt;"",#REF!&lt;&gt;"01",NOT(ISBLANK(#REF!))),"blank",IF(AND($C$3="1",ISBLANK($C66),ISBLANK($B66)),"blank",""))))))</f>
        <v>#REF!</v>
      </c>
      <c r="B66" s="1"/>
      <c r="C66" s="14" t="s">
        <v>316</v>
      </c>
      <c r="D66" s="14"/>
      <c r="E66" s="54"/>
      <c r="F66" s="54"/>
      <c r="G66" s="54"/>
      <c r="H66" s="22" t="s">
        <v>1204</v>
      </c>
      <c r="I66" s="12" t="s">
        <v>1205</v>
      </c>
      <c r="J66" s="8" t="s">
        <v>1206</v>
      </c>
      <c r="K66" s="12" t="s">
        <v>329</v>
      </c>
      <c r="L66" s="12" t="s">
        <v>329</v>
      </c>
      <c r="M66" s="12" t="s">
        <v>329</v>
      </c>
      <c r="N66" s="8" t="s">
        <v>329</v>
      </c>
      <c r="O66" s="130" t="s">
        <v>1207</v>
      </c>
      <c r="P66" s="130" t="s">
        <v>1388</v>
      </c>
      <c r="Q66" s="13"/>
      <c r="R66" s="10"/>
      <c r="S66" s="9"/>
      <c r="T66" s="9"/>
      <c r="U66" s="9"/>
      <c r="V66" s="9"/>
      <c r="W66" s="9"/>
      <c r="X66" s="9"/>
      <c r="Y66" s="9"/>
      <c r="Z66" s="9" t="s">
        <v>1208</v>
      </c>
      <c r="AA66" s="28"/>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13"/>
      <c r="BU66" s="13"/>
      <c r="BV66" s="13"/>
      <c r="BW66" s="13"/>
      <c r="BX66" s="13"/>
      <c r="BY66" s="13"/>
      <c r="BZ66" s="13"/>
      <c r="CA66" s="13"/>
      <c r="CB66" s="13"/>
      <c r="CC66" s="13"/>
      <c r="CD66" s="13"/>
      <c r="CE66" s="13"/>
      <c r="CF66" s="13"/>
      <c r="CG66" s="13"/>
      <c r="CH66" s="13"/>
      <c r="CI66" s="13"/>
      <c r="CJ66" s="13"/>
      <c r="CK66" s="13"/>
    </row>
  </sheetData>
  <sheetProtection formatCells="0" formatRows="0" insertHyperlinks="0" autoFilter="0"/>
  <sortState xmlns:xlrd2="http://schemas.microsoft.com/office/spreadsheetml/2017/richdata2" ref="A2:Z66">
    <sortCondition ref="C2:C66"/>
  </sortState>
  <mergeCells count="1">
    <mergeCell ref="C1:X1"/>
  </mergeCells>
  <phoneticPr fontId="45" type="noConversion"/>
  <conditionalFormatting sqref="A2:H5 D6:H33 A6:C66 D35:H66">
    <cfRule type="expression" dxfId="191" priority="172">
      <formula>$A2="header"</formula>
    </cfRule>
  </conditionalFormatting>
  <conditionalFormatting sqref="A2:Q2 T2:AA2 A3:AA4 A5:M5 O5 Q5:AA21 D6:O6 A6:C66 D7:M8 O7:O8 D9:O17 D18:M18 O18 D19:O21 K22:O22 D22:I23 Q22:AR23 L23:O23 D24:O33 D35:O37 D38:J38 L38:O38 D39:O51 D52:J52 M52:O52 D53:O66 Q56:U56 Q57:AA58 R59:AA60 Q61:AA66">
    <cfRule type="expression" dxfId="190" priority="161">
      <formula>$A2="blank"</formula>
    </cfRule>
  </conditionalFormatting>
  <conditionalFormatting sqref="C3:C66">
    <cfRule type="expression" dxfId="189" priority="577">
      <formula>#REF!="01"</formula>
    </cfRule>
  </conditionalFormatting>
  <conditionalFormatting sqref="D3:D33 D35:D66">
    <cfRule type="cellIs" dxfId="188" priority="614" operator="between">
      <formula>2</formula>
      <formula>2.99999</formula>
    </cfRule>
    <cfRule type="cellIs" dxfId="187" priority="613" operator="between">
      <formula>4</formula>
      <formula>5</formula>
    </cfRule>
    <cfRule type="cellIs" dxfId="186" priority="612" operator="between">
      <formula>3</formula>
      <formula>3.99999</formula>
    </cfRule>
    <cfRule type="cellIs" dxfId="185" priority="615" operator="between">
      <formula>0</formula>
      <formula>2</formula>
    </cfRule>
    <cfRule type="cellIs" dxfId="184" priority="611" operator="equal">
      <formula>""</formula>
    </cfRule>
  </conditionalFormatting>
  <conditionalFormatting sqref="D34">
    <cfRule type="cellIs" dxfId="183" priority="123" operator="between">
      <formula>2</formula>
      <formula>2.99999</formula>
    </cfRule>
    <cfRule type="cellIs" dxfId="182" priority="124" operator="between">
      <formula>0</formula>
      <formula>2</formula>
    </cfRule>
    <cfRule type="expression" dxfId="181" priority="117">
      <formula>$A34="header"</formula>
    </cfRule>
    <cfRule type="expression" dxfId="180" priority="118">
      <formula>$A34="blank"</formula>
    </cfRule>
    <cfRule type="expression" dxfId="179" priority="119">
      <formula>$A34="header"</formula>
    </cfRule>
    <cfRule type="cellIs" dxfId="178" priority="120" operator="equal">
      <formula>""</formula>
    </cfRule>
    <cfRule type="cellIs" dxfId="177" priority="121" operator="between">
      <formula>3</formula>
      <formula>3.99999</formula>
    </cfRule>
    <cfRule type="cellIs" dxfId="176" priority="122" operator="between">
      <formula>4</formula>
      <formula>5</formula>
    </cfRule>
  </conditionalFormatting>
  <conditionalFormatting sqref="E34:H34">
    <cfRule type="expression" dxfId="175" priority="129">
      <formula>$A34="header"</formula>
    </cfRule>
  </conditionalFormatting>
  <conditionalFormatting sqref="E34:O34 Q39:AA39 Q40:T40 V40:AA40 Q41:AA55">
    <cfRule type="expression" dxfId="174" priority="128">
      <formula>$A34="blank"</formula>
    </cfRule>
    <cfRule type="expression" dxfId="173" priority="127">
      <formula>$A34="header"</formula>
    </cfRule>
  </conditionalFormatting>
  <conditionalFormatting sqref="H3:I33 H35:I66 I54:N54">
    <cfRule type="expression" dxfId="172" priority="610">
      <formula>#REF!="01"</formula>
    </cfRule>
  </conditionalFormatting>
  <conditionalFormatting sqref="H34:I34">
    <cfRule type="expression" dxfId="171" priority="132">
      <formula>#REF!="01"</formula>
    </cfRule>
  </conditionalFormatting>
  <conditionalFormatting sqref="J22:J23">
    <cfRule type="expression" dxfId="170" priority="150">
      <formula>#REF!="01"</formula>
    </cfRule>
    <cfRule type="expression" dxfId="169" priority="149">
      <formula>$A22="blank"</formula>
    </cfRule>
    <cfRule type="expression" dxfId="168" priority="148">
      <formula>$A22="header"</formula>
    </cfRule>
  </conditionalFormatting>
  <conditionalFormatting sqref="K23">
    <cfRule type="expression" dxfId="167" priority="16">
      <formula>#REF!="01"</formula>
    </cfRule>
    <cfRule type="expression" dxfId="166" priority="14">
      <formula>$A23="header"</formula>
    </cfRule>
    <cfRule type="expression" dxfId="165" priority="15">
      <formula>$A23="blank"</formula>
    </cfRule>
  </conditionalFormatting>
  <conditionalFormatting sqref="K52">
    <cfRule type="expression" dxfId="164" priority="17">
      <formula>$A52="header"</formula>
    </cfRule>
    <cfRule type="expression" dxfId="163" priority="18">
      <formula>$A52="blank"</formula>
    </cfRule>
  </conditionalFormatting>
  <conditionalFormatting sqref="N2">
    <cfRule type="expression" dxfId="162" priority="9">
      <formula>$A2="header"</formula>
    </cfRule>
  </conditionalFormatting>
  <conditionalFormatting sqref="P5:P66">
    <cfRule type="expression" dxfId="161" priority="2">
      <formula>$A5="blank"</formula>
    </cfRule>
    <cfRule type="expression" dxfId="160" priority="1">
      <formula>$A5="header"</formula>
    </cfRule>
  </conditionalFormatting>
  <conditionalFormatting sqref="Q60">
    <cfRule type="expression" dxfId="159" priority="20">
      <formula>$A60="blank"</formula>
    </cfRule>
    <cfRule type="expression" dxfId="158" priority="19">
      <formula>$A60="header"</formula>
    </cfRule>
  </conditionalFormatting>
  <conditionalFormatting sqref="Q24:AA35 Q36:X38 Z36:AA38 L52 Z56:AA56">
    <cfRule type="expression" dxfId="157" priority="22">
      <formula>$A24="blank"</formula>
    </cfRule>
    <cfRule type="expression" dxfId="156" priority="21">
      <formula>$A24="header"</formula>
    </cfRule>
  </conditionalFormatting>
  <conditionalFormatting sqref="R2">
    <cfRule type="expression" dxfId="155" priority="12">
      <formula>$A2="header"</formula>
    </cfRule>
    <cfRule type="expression" dxfId="154" priority="13">
      <formula>$A2="blank"</formula>
    </cfRule>
  </conditionalFormatting>
  <conditionalFormatting sqref="S2">
    <cfRule type="expression" dxfId="153" priority="10">
      <formula>$A2="header"</formula>
    </cfRule>
    <cfRule type="expression" dxfId="152" priority="11">
      <formula>$A2="blank"</formula>
    </cfRule>
  </conditionalFormatting>
  <conditionalFormatting sqref="T2:AA2 A2:Q2 A3:AA4 A5:M5 O5 Q5:AA21 D6:O6 A6:C66 D7:M8 O7:O8 D9:O17 D18:M18 O18 D19:O21 K22:O22 D22:I23 Q22:AR23 L23:O23 D24:O33 D35:O37 D38:J38 L38:O38 D39:O51 D52:J52 M52:O52 D53:O66 Q56:U56 Q57:AA58 R59:AA60 Q61:AA66">
    <cfRule type="expression" dxfId="151" priority="160">
      <formula>$A2="header"</formula>
    </cfRule>
  </conditionalFormatting>
  <conditionalFormatting sqref="V56">
    <cfRule type="expression" dxfId="150" priority="147">
      <formula>$A56="blank"</formula>
    </cfRule>
    <cfRule type="expression" dxfId="149" priority="146">
      <formula>$A56="header"</formula>
    </cfRule>
  </conditionalFormatting>
  <conditionalFormatting sqref="W56">
    <cfRule type="expression" dxfId="148" priority="144">
      <formula>$A56="header"</formula>
    </cfRule>
    <cfRule type="expression" dxfId="147" priority="145">
      <formula>$A56="blank"</formula>
    </cfRule>
  </conditionalFormatting>
  <conditionalFormatting sqref="X56:Y56">
    <cfRule type="expression" dxfId="146" priority="143">
      <formula>$A56="blank"</formula>
    </cfRule>
    <cfRule type="expression" dxfId="145" priority="142">
      <formula>$A56="header"</formula>
    </cfRule>
  </conditionalFormatting>
  <conditionalFormatting sqref="Y36:Y38">
    <cfRule type="expression" dxfId="144" priority="7">
      <formula>$A36="header"</formula>
    </cfRule>
    <cfRule type="expression" dxfId="143" priority="8">
      <formula>$A36="blank"</formula>
    </cfRule>
  </conditionalFormatting>
  <conditionalFormatting sqref="Z2:AA2">
    <cfRule type="expression" dxfId="142" priority="154">
      <formula>$A2="header"</formula>
    </cfRule>
    <cfRule type="expression" dxfId="141" priority="155">
      <formula>$A2="blank"</formula>
    </cfRule>
  </conditionalFormatting>
  <dataValidations count="1">
    <dataValidation type="list" allowBlank="1" showDropDown="1" showInputMessage="1" showErrorMessage="1" sqref="D59 D47:D57 D45 D35:D43 D3:D8 D61:D66 D10:D33" xr:uid="{00000000-0002-0000-0400-000001000000}">
      <formula1>"na,na,n.a,NA,N.A.,N.A,0,1,2,3,4,5"</formula1>
    </dataValidation>
  </dataValidations>
  <printOptions horizontalCentered="1"/>
  <pageMargins left="0.31496062992125984" right="0.31496062992125984" top="0.59055118110236227" bottom="0.59055118110236227" header="0.31496062992125984" footer="0.31496062992125984"/>
  <pageSetup paperSize="9" scale="39" fitToWidth="3" fitToHeight="0" orientation="landscape" r:id="rId1"/>
  <headerFooter>
    <oddFooter>&amp;L© &amp;"-,Fett"ENX Association&amp;"-,Standard"
&amp;8Information Security Assessment</oddFooter>
  </headerFooter>
  <rowBreaks count="8" manualBreakCount="8">
    <brk id="11" max="13" man="1"/>
    <brk id="19" max="13" man="1"/>
    <brk id="23" max="13" man="1"/>
    <brk id="30" max="13" man="1"/>
    <brk id="40" max="13" man="1"/>
    <brk id="49" max="13" man="1"/>
    <brk id="53" max="13" man="1"/>
    <brk id="61" max="13" man="1"/>
  </rowBreaks>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theme="9"/>
    <outlinePr summaryRight="0"/>
  </sheetPr>
  <dimension ref="A1:X155"/>
  <sheetViews>
    <sheetView topLeftCell="C1" zoomScaleNormal="100" workbookViewId="0">
      <selection activeCell="C1" sqref="C1:W1"/>
    </sheetView>
  </sheetViews>
  <sheetFormatPr baseColWidth="10" defaultColWidth="11.21875" defaultRowHeight="13.8" outlineLevelCol="1" x14ac:dyDescent="0.3"/>
  <cols>
    <col min="1" max="1" width="5.21875" style="13" hidden="1" customWidth="1"/>
    <col min="2" max="2" width="7.21875" style="13" hidden="1" customWidth="1"/>
    <col min="3" max="3" width="7.21875" style="32" customWidth="1"/>
    <col min="4" max="4" width="6.109375" style="32" customWidth="1" collapsed="1"/>
    <col min="5" max="7" width="20.5546875" style="32" hidden="1" customWidth="1" outlineLevel="1"/>
    <col min="8" max="8" width="30.21875" style="13" customWidth="1"/>
    <col min="9" max="9" width="59.21875" style="13" customWidth="1" outlineLevel="1"/>
    <col min="10" max="10" width="56.21875" style="13" customWidth="1" outlineLevel="1"/>
    <col min="11" max="11" width="50.21875" style="13" customWidth="1" outlineLevel="1"/>
    <col min="12" max="12" width="19.21875" style="13" customWidth="1" outlineLevel="1"/>
    <col min="13" max="13" width="23.5546875" style="25" customWidth="1" collapsed="1"/>
    <col min="14" max="14" width="15.21875" style="26" hidden="1" customWidth="1" outlineLevel="1"/>
    <col min="15" max="15" width="22.21875" style="27" hidden="1" customWidth="1" outlineLevel="1"/>
    <col min="16" max="16" width="14.21875" style="27" hidden="1" customWidth="1" outlineLevel="1"/>
    <col min="17" max="17" width="19.21875" style="25" hidden="1" customWidth="1" outlineLevel="1"/>
    <col min="18" max="21" width="70.21875" style="25" customWidth="1"/>
    <col min="22" max="22" width="42.21875" style="25" customWidth="1"/>
    <col min="23" max="23" width="65.21875" style="13" customWidth="1"/>
    <col min="24" max="24" width="45.21875" style="13" customWidth="1"/>
    <col min="25" max="16384" width="11.21875" style="13"/>
  </cols>
  <sheetData>
    <row r="1" spans="1:24" ht="52.5" customHeight="1" x14ac:dyDescent="0.3">
      <c r="A1" s="13" t="b">
        <f>AND($B3="x",$C$3="25",NOT(ISBLANK($C3)))</f>
        <v>0</v>
      </c>
      <c r="B1" s="13" t="str">
        <f>A3</f>
        <v>header</v>
      </c>
      <c r="C1" s="413" t="s">
        <v>917</v>
      </c>
      <c r="D1" s="412"/>
      <c r="E1" s="412"/>
      <c r="F1" s="409"/>
      <c r="G1" s="409"/>
      <c r="H1" s="409"/>
      <c r="I1" s="409"/>
      <c r="J1" s="409"/>
      <c r="K1" s="409"/>
      <c r="L1" s="409"/>
      <c r="M1" s="409"/>
      <c r="N1" s="409"/>
      <c r="O1" s="409"/>
      <c r="P1" s="409"/>
      <c r="Q1" s="409"/>
      <c r="R1" s="409"/>
      <c r="S1" s="409"/>
      <c r="T1" s="409"/>
      <c r="U1" s="409"/>
      <c r="V1" s="409"/>
      <c r="W1" s="409"/>
    </row>
    <row r="2" spans="1:24" s="23" customFormat="1" ht="27.75" customHeight="1" x14ac:dyDescent="0.3">
      <c r="A2" s="4" t="s">
        <v>163</v>
      </c>
      <c r="B2" s="4" t="s">
        <v>164</v>
      </c>
      <c r="C2" s="17" t="s">
        <v>165</v>
      </c>
      <c r="D2" s="17" t="s">
        <v>134</v>
      </c>
      <c r="E2" s="17" t="s">
        <v>166</v>
      </c>
      <c r="F2" s="17" t="s">
        <v>167</v>
      </c>
      <c r="G2" s="17" t="s">
        <v>168</v>
      </c>
      <c r="H2" s="6" t="s">
        <v>169</v>
      </c>
      <c r="I2" s="6" t="s">
        <v>170</v>
      </c>
      <c r="J2" s="6" t="s">
        <v>171</v>
      </c>
      <c r="K2" s="6" t="s">
        <v>172</v>
      </c>
      <c r="L2" s="6" t="s">
        <v>176</v>
      </c>
      <c r="M2" s="121" t="s">
        <v>178</v>
      </c>
      <c r="N2" s="127" t="s">
        <v>317</v>
      </c>
      <c r="O2" s="122" t="s">
        <v>318</v>
      </c>
      <c r="P2" s="123" t="s">
        <v>319</v>
      </c>
      <c r="Q2" s="123" t="s">
        <v>320</v>
      </c>
      <c r="R2" s="124" t="s">
        <v>182</v>
      </c>
      <c r="S2" s="38" t="s">
        <v>183</v>
      </c>
      <c r="T2" s="38" t="s">
        <v>184</v>
      </c>
      <c r="U2" s="38" t="s">
        <v>185</v>
      </c>
      <c r="V2" s="38" t="s">
        <v>186</v>
      </c>
      <c r="W2" s="38" t="s">
        <v>187</v>
      </c>
      <c r="X2" s="23" t="s">
        <v>321</v>
      </c>
    </row>
    <row r="3" spans="1:24" ht="124.2" x14ac:dyDescent="0.3">
      <c r="A3" s="14" t="str">
        <f>IF(AND($B3&lt;&gt;"",$C$3="8",NOT(ISBLANK($C3))),"header",IF(AND($B3&lt;&gt;"",$C$3&lt;&gt;"8",NOT(ISBLANK($C3))),"blank",IF(AND($B3&lt;&gt;"",#REF!="25",NOT(ISBLANK(#REF!))),"header",IF(AND($B3&lt;&gt;"",#REF!&lt;&gt;"25",NOT(ISBLANK(#REF!))),"blank",IF(AND($B3&lt;&gt;"",#REF!&lt;&gt;"25",NOT(ISBLANK(#REF!))),"blank",IF(AND($C$3="8",ISBLANK($C3),ISBLANK($B3)),"blank","control"))))))</f>
        <v>header</v>
      </c>
      <c r="B3" s="14">
        <v>1</v>
      </c>
      <c r="C3" s="14" t="s">
        <v>322</v>
      </c>
      <c r="D3" s="14"/>
      <c r="E3" s="8"/>
      <c r="F3" s="8"/>
      <c r="G3" s="8"/>
      <c r="H3" s="34" t="s">
        <v>64</v>
      </c>
      <c r="I3" s="8" t="s">
        <v>150</v>
      </c>
      <c r="J3" s="8"/>
      <c r="K3" s="8"/>
      <c r="L3" s="8"/>
      <c r="M3" s="8"/>
      <c r="N3" s="8"/>
      <c r="O3" s="8"/>
      <c r="P3" s="8"/>
      <c r="Q3" s="8"/>
      <c r="R3" s="8"/>
      <c r="S3" s="8"/>
      <c r="T3" s="8"/>
      <c r="U3" s="8"/>
      <c r="V3" s="8"/>
      <c r="W3" s="8"/>
      <c r="X3" s="8"/>
    </row>
    <row r="4" spans="1:24" ht="55.2" x14ac:dyDescent="0.3">
      <c r="A4" s="14" t="str">
        <f>IF(AND($B4&lt;&gt;"",$C$3="8",NOT(ISBLANK($C4))),"header",IF(AND($B4&lt;&gt;"",$C$3&lt;&gt;"8",NOT(ISBLANK($C4))),"blank",IF(AND($B4&lt;&gt;"",#REF!="25",NOT(ISBLANK(#REF!))),"header",IF(AND($B4&lt;&gt;"",#REF!&lt;&gt;"25",NOT(ISBLANK(#REF!))),"blank",IF(AND($B4&lt;&gt;"",#REF!&lt;&gt;"25",NOT(ISBLANK(#REF!))),"blank",IF(AND($C$3="8",ISBLANK($C4),ISBLANK($B4)),"blank","control"))))))</f>
        <v>header</v>
      </c>
      <c r="B4" s="14">
        <v>2</v>
      </c>
      <c r="C4" s="14" t="s">
        <v>323</v>
      </c>
      <c r="D4" s="14"/>
      <c r="E4" s="8"/>
      <c r="F4" s="8"/>
      <c r="G4" s="8"/>
      <c r="H4" s="33" t="s">
        <v>348</v>
      </c>
      <c r="I4" s="8" t="s">
        <v>325</v>
      </c>
      <c r="J4" s="8"/>
      <c r="K4" s="8"/>
      <c r="L4" s="8"/>
      <c r="M4" s="8"/>
      <c r="N4" s="8"/>
      <c r="O4" s="8"/>
      <c r="P4" s="8"/>
      <c r="Q4" s="8"/>
      <c r="R4" s="8"/>
      <c r="S4" s="8"/>
      <c r="T4" s="8"/>
      <c r="U4" s="8"/>
      <c r="V4" s="8"/>
      <c r="W4" s="8"/>
      <c r="X4" s="28"/>
    </row>
    <row r="5" spans="1:24" ht="165.6" x14ac:dyDescent="0.3">
      <c r="A5" s="14" t="e">
        <f>IF(AND($B5&lt;&gt;"",$C$3="8",NOT(ISBLANK($C5))),"header",IF(AND($B5&lt;&gt;"",$C$3&lt;&gt;"8",NOT(ISBLANK($C5))),"blank",IF(AND($B5&lt;&gt;"",#REF!="25",NOT(ISBLANK(#REF!))),"header",IF(AND($B5&lt;&gt;"",#REF!&lt;&gt;"25",NOT(ISBLANK(#REF!))),"blank",IF(AND($B5&lt;&gt;"",#REF!&lt;&gt;"25",NOT(ISBLANK(#REF!))),"blank",IF(AND($C$3="8",ISBLANK($C5),ISBLANK($B5)),"blank","control"))))))</f>
        <v>#REF!</v>
      </c>
      <c r="C5" s="14" t="s">
        <v>326</v>
      </c>
      <c r="D5" s="14"/>
      <c r="E5" s="8"/>
      <c r="F5" s="8"/>
      <c r="G5" s="8"/>
      <c r="H5" s="22" t="s">
        <v>930</v>
      </c>
      <c r="I5" s="12" t="s">
        <v>931</v>
      </c>
      <c r="J5" s="8" t="s">
        <v>932</v>
      </c>
      <c r="K5" s="8" t="s">
        <v>329</v>
      </c>
      <c r="L5" s="9"/>
      <c r="M5" s="9"/>
      <c r="N5" s="10"/>
      <c r="O5" s="9"/>
      <c r="P5" s="9"/>
      <c r="Q5" s="9"/>
      <c r="R5" s="37"/>
      <c r="S5" s="37"/>
      <c r="T5" s="37"/>
      <c r="U5" s="8"/>
      <c r="V5" s="8"/>
      <c r="W5" s="8"/>
      <c r="X5" s="28"/>
    </row>
    <row r="6" spans="1:24" ht="289.8" x14ac:dyDescent="0.3">
      <c r="A6" s="14" t="e">
        <f>IF(AND($B6&lt;&gt;"",$C$3="8",NOT(ISBLANK($C6))),"header",IF(AND($B6&lt;&gt;"",$C$3&lt;&gt;"8",NOT(ISBLANK($C6))),"blank",IF(AND($B6&lt;&gt;"",#REF!="25",NOT(ISBLANK(#REF!))),"header",IF(AND($B6&lt;&gt;"",#REF!&lt;&gt;"25",NOT(ISBLANK(#REF!))),"blank",IF(AND($B6&lt;&gt;"",#REF!&lt;&gt;"25",NOT(ISBLANK(#REF!))),"blank",IF(AND($C$3="8",ISBLANK($C6),ISBLANK($B6)),"blank","control"))))))</f>
        <v>#REF!</v>
      </c>
      <c r="C6" s="14" t="s">
        <v>330</v>
      </c>
      <c r="D6" s="14"/>
      <c r="E6" s="8"/>
      <c r="F6" s="8"/>
      <c r="G6" s="8"/>
      <c r="H6" s="22" t="s">
        <v>933</v>
      </c>
      <c r="I6" s="12" t="s">
        <v>934</v>
      </c>
      <c r="J6" s="8" t="s">
        <v>935</v>
      </c>
      <c r="K6" s="8" t="s">
        <v>329</v>
      </c>
      <c r="L6" s="9"/>
      <c r="M6" s="9"/>
      <c r="N6" s="10"/>
      <c r="O6" s="9"/>
      <c r="P6" s="9"/>
      <c r="Q6" s="9"/>
      <c r="R6" s="37"/>
      <c r="S6" s="37"/>
      <c r="T6" s="37"/>
      <c r="U6" s="8"/>
      <c r="V6" s="8"/>
      <c r="W6" s="8"/>
      <c r="X6" s="28"/>
    </row>
    <row r="7" spans="1:24" ht="151.80000000000001" x14ac:dyDescent="0.3">
      <c r="A7" s="14" t="e">
        <f>IF(AND($B7&lt;&gt;"",$C$3="8",NOT(ISBLANK($C7))),"header",IF(AND($B7&lt;&gt;"",$C$3&lt;&gt;"8",NOT(ISBLANK($C7))),"blank",IF(AND($B7&lt;&gt;"",#REF!="25",NOT(ISBLANK(#REF!))),"header",IF(AND($B7&lt;&gt;"",#REF!&lt;&gt;"25",NOT(ISBLANK(#REF!))),"blank",IF(AND($B7&lt;&gt;"",#REF!&lt;&gt;"25",NOT(ISBLANK(#REF!))),"blank",IF(AND($C$3="8",ISBLANK($C7),ISBLANK($B7)),"blank","control"))))))</f>
        <v>#REF!</v>
      </c>
      <c r="C7" s="14" t="s">
        <v>332</v>
      </c>
      <c r="D7" s="14"/>
      <c r="E7" s="8"/>
      <c r="F7" s="8"/>
      <c r="G7" s="8"/>
      <c r="H7" s="22" t="s">
        <v>356</v>
      </c>
      <c r="I7" s="12" t="s">
        <v>936</v>
      </c>
      <c r="J7" s="8" t="s">
        <v>937</v>
      </c>
      <c r="K7" s="8" t="s">
        <v>329</v>
      </c>
      <c r="L7" s="9"/>
      <c r="M7" s="9"/>
      <c r="N7" s="10"/>
      <c r="O7" s="9"/>
      <c r="P7" s="9"/>
      <c r="Q7" s="9"/>
      <c r="R7" s="37"/>
      <c r="S7" s="37"/>
      <c r="T7" s="37"/>
      <c r="U7" s="8"/>
      <c r="V7" s="8"/>
      <c r="W7" s="8"/>
      <c r="X7" s="28"/>
    </row>
    <row r="8" spans="1:24" ht="69" x14ac:dyDescent="0.3">
      <c r="A8" s="14" t="e">
        <f>IF(AND($B8&lt;&gt;"",$C$3="8",NOT(ISBLANK($C8))),"header",IF(AND($B8&lt;&gt;"",$C$3&lt;&gt;"8",NOT(ISBLANK($C8))),"blank",IF(AND($B8&lt;&gt;"",#REF!="25",NOT(ISBLANK(#REF!))),"header",IF(AND($B8&lt;&gt;"",#REF!&lt;&gt;"25",NOT(ISBLANK(#REF!))),"blank",IF(AND($B8&lt;&gt;"",#REF!&lt;&gt;"25",NOT(ISBLANK(#REF!))),"blank",IF(AND($C$3="8",ISBLANK($C8),ISBLANK($B8)),"blank","control"))))))</f>
        <v>#REF!</v>
      </c>
      <c r="C8" s="14" t="s">
        <v>333</v>
      </c>
      <c r="D8" s="14"/>
      <c r="E8" s="8"/>
      <c r="F8" s="8"/>
      <c r="G8" s="8"/>
      <c r="H8" s="22" t="s">
        <v>938</v>
      </c>
      <c r="I8" s="12" t="s">
        <v>939</v>
      </c>
      <c r="J8" s="8" t="s">
        <v>940</v>
      </c>
      <c r="K8" s="8" t="s">
        <v>941</v>
      </c>
      <c r="L8" s="9"/>
      <c r="M8" s="9"/>
      <c r="N8" s="10"/>
      <c r="O8" s="9"/>
      <c r="P8" s="9"/>
      <c r="Q8" s="9"/>
      <c r="R8" s="37"/>
      <c r="S8" s="37"/>
      <c r="T8" s="37"/>
      <c r="U8" s="8"/>
      <c r="V8" s="8"/>
      <c r="W8" s="8"/>
      <c r="X8" s="28"/>
    </row>
    <row r="9" spans="1:24" ht="124.2" x14ac:dyDescent="0.3">
      <c r="A9" s="14" t="e">
        <f>IF(AND($B9&lt;&gt;"",$C$3="8",NOT(ISBLANK($C9))),"header",IF(AND($B9&lt;&gt;"",$C$3&lt;&gt;"8",NOT(ISBLANK($C9))),"blank",IF(AND($B9&lt;&gt;"",#REF!="25",NOT(ISBLANK(#REF!))),"header",IF(AND($B9&lt;&gt;"",#REF!&lt;&gt;"25",NOT(ISBLANK(#REF!))),"blank",IF(AND($B9&lt;&gt;"",#REF!&lt;&gt;"25",NOT(ISBLANK(#REF!))),"blank",IF(AND($C$3="8",ISBLANK($C9),ISBLANK($B9)),"blank","control"))))))</f>
        <v>#REF!</v>
      </c>
      <c r="C9" s="14" t="s">
        <v>338</v>
      </c>
      <c r="D9" s="14"/>
      <c r="E9" s="8"/>
      <c r="F9" s="8"/>
      <c r="G9" s="8"/>
      <c r="H9" s="22" t="s">
        <v>350</v>
      </c>
      <c r="I9" s="12" t="s">
        <v>351</v>
      </c>
      <c r="J9" s="8" t="s">
        <v>942</v>
      </c>
      <c r="K9" s="8" t="s">
        <v>329</v>
      </c>
      <c r="L9" s="9"/>
      <c r="M9" s="9"/>
      <c r="N9" s="10"/>
      <c r="O9" s="9"/>
      <c r="P9" s="9"/>
      <c r="Q9" s="9"/>
      <c r="R9" s="9" t="s">
        <v>943</v>
      </c>
      <c r="S9" s="37"/>
      <c r="T9" s="37"/>
      <c r="U9" s="8"/>
      <c r="V9" s="8"/>
      <c r="W9" s="8"/>
      <c r="X9" s="28"/>
    </row>
    <row r="10" spans="1:24" ht="96.6" x14ac:dyDescent="0.3">
      <c r="A10" s="14" t="e">
        <f>IF(AND($B10&lt;&gt;"",$C$3="8",NOT(ISBLANK($C10))),"header",IF(AND($B10&lt;&gt;"",$C$3&lt;&gt;"8",NOT(ISBLANK($C10))),"blank",IF(AND($B10&lt;&gt;"",#REF!="25",NOT(ISBLANK(#REF!))),"header",IF(AND($B10&lt;&gt;"",#REF!&lt;&gt;"25",NOT(ISBLANK(#REF!))),"blank",IF(AND($B10&lt;&gt;"",#REF!&lt;&gt;"25",NOT(ISBLANK(#REF!))),"blank",IF(AND($C$3="8",ISBLANK($C10),ISBLANK($B10)),"blank","control"))))))</f>
        <v>#REF!</v>
      </c>
      <c r="C10" s="14" t="s">
        <v>340</v>
      </c>
      <c r="D10" s="14"/>
      <c r="E10" s="8"/>
      <c r="F10" s="8"/>
      <c r="G10" s="8"/>
      <c r="H10" s="22" t="s">
        <v>353</v>
      </c>
      <c r="I10" s="12" t="s">
        <v>354</v>
      </c>
      <c r="J10" s="8" t="s">
        <v>944</v>
      </c>
      <c r="K10" s="8" t="s">
        <v>329</v>
      </c>
      <c r="L10" s="9"/>
      <c r="M10" s="9"/>
      <c r="N10" s="10"/>
      <c r="O10" s="9"/>
      <c r="P10" s="9"/>
      <c r="Q10" s="9"/>
      <c r="R10" s="37"/>
      <c r="S10" s="37"/>
      <c r="T10" s="37"/>
      <c r="U10" s="8"/>
      <c r="V10" s="8"/>
      <c r="W10" s="8"/>
      <c r="X10" s="28"/>
    </row>
    <row r="11" spans="1:24" ht="138" x14ac:dyDescent="0.3">
      <c r="A11" s="14" t="e">
        <f>IF(AND($B11&lt;&gt;"",$C$3="8",NOT(ISBLANK($C11))),"header",IF(AND($B11&lt;&gt;"",$C$3&lt;&gt;"8",NOT(ISBLANK($C11))),"blank",IF(AND($B11&lt;&gt;"",#REF!="25",NOT(ISBLANK(#REF!))),"header",IF(AND($B11&lt;&gt;"",#REF!&lt;&gt;"25",NOT(ISBLANK(#REF!))),"blank",IF(AND($B11&lt;&gt;"",#REF!&lt;&gt;"25",NOT(ISBLANK(#REF!))),"blank",IF(AND($C$3="8",ISBLANK($C11),ISBLANK($B11)),"blank","control"))))))</f>
        <v>#REF!</v>
      </c>
      <c r="C11" s="14" t="s">
        <v>342</v>
      </c>
      <c r="D11" s="14"/>
      <c r="E11" s="8"/>
      <c r="F11" s="8"/>
      <c r="G11" s="8"/>
      <c r="H11" s="22" t="s">
        <v>359</v>
      </c>
      <c r="I11" s="12" t="s">
        <v>945</v>
      </c>
      <c r="J11" s="8" t="s">
        <v>946</v>
      </c>
      <c r="K11" s="8" t="s">
        <v>329</v>
      </c>
      <c r="L11" s="9"/>
      <c r="M11" s="9"/>
      <c r="N11" s="10"/>
      <c r="O11" s="9"/>
      <c r="P11" s="9"/>
      <c r="Q11" s="9"/>
      <c r="R11" s="37"/>
      <c r="S11" s="37"/>
      <c r="T11" s="37"/>
      <c r="U11" s="8"/>
      <c r="V11" s="8"/>
      <c r="W11" s="8"/>
      <c r="X11" s="28"/>
    </row>
    <row r="12" spans="1:24" ht="69" x14ac:dyDescent="0.3">
      <c r="A12" s="14" t="e">
        <f>IF(AND($B12&lt;&gt;"",$C$3="8",NOT(ISBLANK($C12))),"header",IF(AND($B12&lt;&gt;"",$C$3&lt;&gt;"8",NOT(ISBLANK($C12))),"blank",IF(AND($B12&lt;&gt;"",#REF!="25",NOT(ISBLANK(#REF!))),"header",IF(AND($B12&lt;&gt;"",#REF!&lt;&gt;"25",NOT(ISBLANK(#REF!))),"blank",IF(AND($B12&lt;&gt;"",#REF!&lt;&gt;"25",NOT(ISBLANK(#REF!))),"blank",IF(AND($C$3="8",ISBLANK($C12),ISBLANK($B12)),"blank","control"))))))</f>
        <v>#REF!</v>
      </c>
      <c r="C12" s="14" t="s">
        <v>345</v>
      </c>
      <c r="D12" s="14"/>
      <c r="E12" s="8"/>
      <c r="F12" s="8"/>
      <c r="G12" s="8"/>
      <c r="H12" s="22" t="s">
        <v>947</v>
      </c>
      <c r="I12" s="12" t="s">
        <v>343</v>
      </c>
      <c r="J12" s="8" t="s">
        <v>344</v>
      </c>
      <c r="K12" s="8" t="s">
        <v>329</v>
      </c>
      <c r="L12" s="9"/>
      <c r="M12" s="9"/>
      <c r="N12" s="10"/>
      <c r="O12" s="9"/>
      <c r="P12" s="9"/>
      <c r="Q12" s="9"/>
      <c r="R12" s="37"/>
      <c r="S12" s="37"/>
      <c r="T12" s="37"/>
      <c r="U12" s="8"/>
      <c r="V12" s="8"/>
      <c r="W12" s="8"/>
      <c r="X12" s="28"/>
    </row>
    <row r="13" spans="1:24" ht="69" x14ac:dyDescent="0.3">
      <c r="A13" s="14" t="e">
        <f>IF(AND($B13="x",$C$3="1",NOT(ISBLANK($C13))),"header",IF(AND($B13="x",$C$3&lt;&gt;"1",NOT(ISBLANK($C13))),"blank",IF(AND($B13="x",#REF!="01",NOT(ISBLANK(#REF!))),"header",IF(AND($B13="x",#REF!&lt;&gt;"01",NOT(ISBLANK(#REF!))),"blank",IF(AND($B13="x",#REF!&lt;&gt;"01",NOT(ISBLANK(#REF!))),"blank",IF(AND($C$3="1",ISBLANK($C13),ISBLANK($B13)),"blank","control"))))))</f>
        <v>#REF!</v>
      </c>
      <c r="C13" s="14" t="s">
        <v>948</v>
      </c>
      <c r="D13" s="14"/>
      <c r="E13" s="8"/>
      <c r="F13" s="8"/>
      <c r="G13" s="8"/>
      <c r="H13" s="22" t="s">
        <v>363</v>
      </c>
      <c r="I13" s="12" t="s">
        <v>949</v>
      </c>
      <c r="J13" s="8" t="s">
        <v>950</v>
      </c>
      <c r="K13" s="8" t="s">
        <v>329</v>
      </c>
      <c r="L13" s="9"/>
      <c r="M13" s="9"/>
      <c r="N13" s="10"/>
      <c r="O13" s="9"/>
      <c r="P13" s="9"/>
      <c r="Q13" s="9"/>
      <c r="R13" s="37"/>
      <c r="S13" s="37"/>
      <c r="T13" s="37"/>
      <c r="U13" s="8"/>
      <c r="V13" s="8"/>
      <c r="W13" s="8"/>
      <c r="X13" s="28"/>
    </row>
    <row r="14" spans="1:24" ht="234.6" x14ac:dyDescent="0.3">
      <c r="A14" s="14" t="e">
        <f>IF(AND($B14&lt;&gt;"",$C$3="8",NOT(ISBLANK($C14))),"header",IF(AND($B14&lt;&gt;"",$C$3&lt;&gt;"8",NOT(ISBLANK($C14))),"blank",IF(AND($B14&lt;&gt;"",#REF!="25",NOT(ISBLANK(#REF!))),"header",IF(AND($B14&lt;&gt;"",#REF!&lt;&gt;"25",NOT(ISBLANK(#REF!))),"blank",IF(AND($B14&lt;&gt;"",#REF!&lt;&gt;"25",NOT(ISBLANK(#REF!))),"blank",IF(AND($C$3="8",ISBLANK($C14),ISBLANK($B14)),"blank","control"))))))</f>
        <v>#REF!</v>
      </c>
      <c r="B14" s="15"/>
      <c r="C14" s="120" t="s">
        <v>951</v>
      </c>
      <c r="D14" s="51"/>
      <c r="E14" s="18"/>
      <c r="F14" s="18"/>
      <c r="G14" s="18"/>
      <c r="H14" s="35" t="s">
        <v>361</v>
      </c>
      <c r="I14" s="28" t="s">
        <v>952</v>
      </c>
      <c r="J14" s="29" t="s">
        <v>953</v>
      </c>
      <c r="K14" s="16" t="s">
        <v>329</v>
      </c>
      <c r="L14" s="16"/>
      <c r="M14" s="16"/>
      <c r="N14" s="16"/>
      <c r="O14" s="16"/>
      <c r="P14" s="16"/>
      <c r="Q14" s="9"/>
      <c r="R14" s="16" t="s">
        <v>954</v>
      </c>
      <c r="S14" s="16"/>
      <c r="T14" s="16"/>
      <c r="U14" s="8"/>
      <c r="V14" s="8"/>
      <c r="W14" s="8"/>
      <c r="X14" s="16"/>
    </row>
    <row r="15" spans="1:24" ht="234.6" x14ac:dyDescent="0.3">
      <c r="A15" s="14" t="e">
        <f>IF(AND($B15&lt;&gt;"",$C$3="8",NOT(ISBLANK($C15))),"header",IF(AND($B15&lt;&gt;"",$C$3&lt;&gt;"8",NOT(ISBLANK($C15))),"blank",IF(AND($B15&lt;&gt;"",#REF!="25",NOT(ISBLANK(#REF!))),"header",IF(AND($B15&lt;&gt;"",#REF!&lt;&gt;"25",NOT(ISBLANK(#REF!))),"blank",IF(AND($B15&lt;&gt;"",#REF!&lt;&gt;"25",NOT(ISBLANK(#REF!))),"blank",IF(AND($C$3="8",ISBLANK($C15),ISBLANK($B15)),"blank","control"))))))</f>
        <v>#REF!</v>
      </c>
      <c r="C15" s="120" t="s">
        <v>955</v>
      </c>
      <c r="D15" s="14"/>
      <c r="E15" s="8"/>
      <c r="F15" s="8"/>
      <c r="G15" s="8"/>
      <c r="H15" s="22" t="s">
        <v>956</v>
      </c>
      <c r="I15" s="12" t="s">
        <v>957</v>
      </c>
      <c r="J15" s="8" t="s">
        <v>958</v>
      </c>
      <c r="K15" s="16" t="s">
        <v>329</v>
      </c>
      <c r="L15" s="9"/>
      <c r="M15" s="9"/>
      <c r="N15" s="10"/>
      <c r="O15" s="9"/>
      <c r="P15" s="9"/>
      <c r="Q15" s="9"/>
      <c r="R15" s="37"/>
      <c r="S15" s="37"/>
      <c r="T15" s="37"/>
      <c r="U15" s="8"/>
      <c r="V15" s="8"/>
      <c r="W15" s="8"/>
      <c r="X15" s="28"/>
    </row>
    <row r="16" spans="1:24" ht="98.7" customHeight="1" x14ac:dyDescent="0.3">
      <c r="A16" s="14" t="e">
        <f>IF(AND($B16&lt;&gt;"",$C$3="8",NOT(ISBLANK($C16))),"header",IF(AND($B16&lt;&gt;"",$C$3&lt;&gt;"8",NOT(ISBLANK($C16))),"blank",IF(AND($B16&lt;&gt;"",#REF!="25",NOT(ISBLANK(#REF!))),"header",IF(AND($B16&lt;&gt;"",#REF!&lt;&gt;"25",NOT(ISBLANK(#REF!))),"blank",IF(AND($B16&lt;&gt;"",#REF!&lt;&gt;"25",NOT(ISBLANK(#REF!))),"blank",IF(AND($C$3="8",ISBLANK($C16),ISBLANK($B16)),"blank","control"))))))</f>
        <v>#REF!</v>
      </c>
      <c r="B16" s="15"/>
      <c r="C16" s="120" t="s">
        <v>959</v>
      </c>
      <c r="D16" s="51"/>
      <c r="E16" s="18"/>
      <c r="F16" s="18"/>
      <c r="G16" s="18"/>
      <c r="H16" s="35" t="s">
        <v>1411</v>
      </c>
      <c r="I16" s="28" t="s">
        <v>960</v>
      </c>
      <c r="J16" s="29" t="s">
        <v>961</v>
      </c>
      <c r="K16" s="16" t="s">
        <v>329</v>
      </c>
      <c r="L16" s="16"/>
      <c r="M16" s="16"/>
      <c r="N16" s="16"/>
      <c r="O16" s="16"/>
      <c r="P16" s="16"/>
      <c r="Q16" s="16"/>
      <c r="R16" s="16"/>
      <c r="S16" s="16"/>
      <c r="T16" s="16"/>
      <c r="U16" s="8"/>
      <c r="V16" s="8"/>
      <c r="W16" s="8"/>
      <c r="X16" s="16"/>
    </row>
    <row r="17" spans="1:24" ht="110.4" x14ac:dyDescent="0.3">
      <c r="A17" s="14" t="e">
        <f>IF(AND($B17&lt;&gt;"",$C$3="8",NOT(ISBLANK($C17))),"header",IF(AND($B17&lt;&gt;"",$C$3&lt;&gt;"8",NOT(ISBLANK($C17))),"blank",IF(AND($B17&lt;&gt;"",#REF!="25",NOT(ISBLANK(#REF!))),"header",IF(AND($B17&lt;&gt;"",#REF!&lt;&gt;"25",NOT(ISBLANK(#REF!))),"blank",IF(AND($B17&lt;&gt;"",#REF!&lt;&gt;"25",NOT(ISBLANK(#REF!))),"blank",IF(AND($C$3="8",ISBLANK($C17),ISBLANK($B17)),"blank","control"))))))</f>
        <v>#REF!</v>
      </c>
      <c r="C17" s="120" t="s">
        <v>962</v>
      </c>
      <c r="D17" s="14"/>
      <c r="E17" s="8"/>
      <c r="F17" s="8"/>
      <c r="G17" s="8"/>
      <c r="H17" s="22" t="s">
        <v>963</v>
      </c>
      <c r="I17" s="12" t="s">
        <v>964</v>
      </c>
      <c r="J17" s="8" t="s">
        <v>965</v>
      </c>
      <c r="K17" s="12" t="s">
        <v>966</v>
      </c>
      <c r="L17" s="9"/>
      <c r="M17" s="9"/>
      <c r="N17" s="10"/>
      <c r="O17" s="9"/>
      <c r="P17" s="9"/>
      <c r="Q17" s="16"/>
      <c r="R17" s="9" t="s">
        <v>967</v>
      </c>
      <c r="S17" s="37"/>
      <c r="T17" s="37"/>
      <c r="U17" s="8"/>
      <c r="V17" s="8"/>
      <c r="W17" s="8"/>
      <c r="X17" s="28"/>
    </row>
    <row r="18" spans="1:24" ht="55.2" x14ac:dyDescent="0.3">
      <c r="A18" s="14" t="str">
        <f>IF(AND($B18&lt;&gt;"",$C$3="8",NOT(ISBLANK($C18))),"header",IF(AND($B18&lt;&gt;"",$C$3&lt;&gt;"8",NOT(ISBLANK($C18))),"blank",IF(AND($B18&lt;&gt;"",#REF!="25",NOT(ISBLANK(#REF!))),"header",IF(AND($B18&lt;&gt;"",#REF!&lt;&gt;"25",NOT(ISBLANK(#REF!))),"blank",IF(AND($B18&lt;&gt;"",#REF!&lt;&gt;"25",NOT(ISBLANK(#REF!))),"blank",IF(AND($C$3="8",ISBLANK($C18),ISBLANK($B18)),"blank","control"))))))</f>
        <v>header</v>
      </c>
      <c r="B18" s="14">
        <v>2</v>
      </c>
      <c r="C18" s="322" t="s">
        <v>1004</v>
      </c>
      <c r="D18" s="14"/>
      <c r="E18" s="8"/>
      <c r="F18" s="8"/>
      <c r="G18" s="8"/>
      <c r="H18" s="33" t="s">
        <v>324</v>
      </c>
      <c r="I18" s="8" t="s">
        <v>325</v>
      </c>
      <c r="J18" s="8"/>
      <c r="K18" s="8"/>
      <c r="L18" s="8"/>
      <c r="M18" s="8"/>
      <c r="N18" s="8"/>
      <c r="O18" s="8"/>
      <c r="P18" s="8"/>
      <c r="Q18" s="8"/>
      <c r="R18" s="8"/>
      <c r="S18" s="8"/>
      <c r="T18" s="8"/>
      <c r="U18" s="8"/>
      <c r="V18" s="8"/>
      <c r="W18" s="8"/>
      <c r="X18" s="28"/>
    </row>
    <row r="19" spans="1:24" ht="110.4" x14ac:dyDescent="0.3">
      <c r="A19" s="14" t="e">
        <f>IF(AND($B19&lt;&gt;"",$C$3="8",NOT(ISBLANK($C19))),"header",IF(AND($B19&lt;&gt;"",$C$3&lt;&gt;"8",NOT(ISBLANK($C19))),"blank",IF(AND($B19&lt;&gt;"",#REF!="25",NOT(ISBLANK(#REF!))),"header",IF(AND($B19&lt;&gt;"",#REF!&lt;&gt;"25",NOT(ISBLANK(#REF!))),"blank",IF(AND($B19&lt;&gt;"",#REF!&lt;&gt;"25",NOT(ISBLANK(#REF!))),"blank",IF(AND($C$3="8",ISBLANK($C19),ISBLANK($B19)),"blank","control"))))))</f>
        <v>#REF!</v>
      </c>
      <c r="C19" s="14" t="s">
        <v>349</v>
      </c>
      <c r="D19" s="14"/>
      <c r="E19" s="8"/>
      <c r="F19" s="8"/>
      <c r="G19" s="8"/>
      <c r="H19" s="22" t="s">
        <v>327</v>
      </c>
      <c r="I19" s="12" t="s">
        <v>968</v>
      </c>
      <c r="J19" s="8" t="s">
        <v>969</v>
      </c>
      <c r="K19" s="12" t="s">
        <v>328</v>
      </c>
      <c r="L19" s="9"/>
      <c r="M19" s="9"/>
      <c r="N19" s="10"/>
      <c r="O19" s="9"/>
      <c r="P19" s="9"/>
      <c r="Q19" s="9"/>
      <c r="R19" s="37"/>
      <c r="S19" s="37"/>
      <c r="T19" s="37"/>
      <c r="U19" s="8"/>
      <c r="V19" s="8"/>
      <c r="W19" s="8"/>
      <c r="X19" s="28"/>
    </row>
    <row r="20" spans="1:24" ht="82.8" x14ac:dyDescent="0.3">
      <c r="A20" s="14" t="e">
        <f>IF(AND($B20&lt;&gt;"",$C$3="8",NOT(ISBLANK($C20))),"header",IF(AND($B20&lt;&gt;"",$C$3&lt;&gt;"8",NOT(ISBLANK($C20))),"blank",IF(AND($B20&lt;&gt;"",#REF!="25",NOT(ISBLANK(#REF!))),"header",IF(AND($B20&lt;&gt;"",#REF!&lt;&gt;"25",NOT(ISBLANK(#REF!))),"blank",IF(AND($B20&lt;&gt;"",#REF!&lt;&gt;"25",NOT(ISBLANK(#REF!))),"blank",IF(AND($C$3="8",ISBLANK($C20),ISBLANK($B20)),"blank","control"))))))</f>
        <v>#REF!</v>
      </c>
      <c r="C20" s="14" t="s">
        <v>352</v>
      </c>
      <c r="D20" s="31"/>
      <c r="E20" s="12"/>
      <c r="F20" s="12"/>
      <c r="G20" s="12"/>
      <c r="H20" s="35" t="s">
        <v>331</v>
      </c>
      <c r="I20" s="28" t="s">
        <v>970</v>
      </c>
      <c r="J20" s="8" t="s">
        <v>971</v>
      </c>
      <c r="K20" s="12" t="s">
        <v>972</v>
      </c>
      <c r="L20" s="28"/>
      <c r="M20" s="28"/>
      <c r="N20" s="28"/>
      <c r="O20" s="28"/>
      <c r="P20" s="28"/>
      <c r="Q20" s="28"/>
      <c r="R20" s="28"/>
      <c r="S20" s="28"/>
      <c r="T20" s="28"/>
      <c r="U20" s="8"/>
      <c r="V20" s="8"/>
      <c r="W20" s="8"/>
      <c r="X20" s="28"/>
    </row>
    <row r="21" spans="1:24" ht="96.6" x14ac:dyDescent="0.3">
      <c r="A21" s="14" t="e">
        <f>IF(AND($B21="x",$C$3="1",NOT(ISBLANK($C21))),"header",IF(AND($B21="x",$C$3&lt;&gt;"1",NOT(ISBLANK($C21))),"blank",IF(AND($B21="x",#REF!="01",NOT(ISBLANK(#REF!))),"header",IF(AND($B21="x",#REF!&lt;&gt;"01",NOT(ISBLANK(#REF!))),"blank",IF(AND($B21="x",#REF!&lt;&gt;"01",NOT(ISBLANK(#REF!))),"blank",IF(AND($C$3="1",ISBLANK($C21),ISBLANK($B21)),"blank","control"))))))</f>
        <v>#REF!</v>
      </c>
      <c r="C21" s="14" t="s">
        <v>355</v>
      </c>
      <c r="D21" s="31"/>
      <c r="E21" s="12"/>
      <c r="F21" s="12"/>
      <c r="G21" s="12"/>
      <c r="H21" s="35" t="s">
        <v>973</v>
      </c>
      <c r="I21" s="28" t="s">
        <v>974</v>
      </c>
      <c r="J21" s="8" t="s">
        <v>975</v>
      </c>
      <c r="K21" s="12" t="s">
        <v>976</v>
      </c>
      <c r="L21" s="28" t="s">
        <v>977</v>
      </c>
      <c r="M21" s="28"/>
      <c r="N21" s="28"/>
      <c r="O21" s="9"/>
      <c r="P21" s="9"/>
      <c r="Q21" s="28"/>
      <c r="R21" s="28"/>
      <c r="S21" s="28"/>
      <c r="T21" s="28"/>
      <c r="U21" s="8"/>
      <c r="V21" s="8"/>
      <c r="W21" s="8"/>
      <c r="X21" s="28"/>
    </row>
    <row r="22" spans="1:24" ht="138" x14ac:dyDescent="0.3">
      <c r="A22" s="14" t="e">
        <f>IF(AND($B22&lt;&gt;"",$C$3="8",NOT(ISBLANK($C22))),"header",IF(AND($B22&lt;&gt;"",$C$3&lt;&gt;"8",NOT(ISBLANK($C22))),"blank",IF(AND($B22&lt;&gt;"",#REF!="25",NOT(ISBLANK(#REF!))),"header",IF(AND($B22&lt;&gt;"",#REF!&lt;&gt;"25",NOT(ISBLANK(#REF!))),"blank",IF(AND($B22&lt;&gt;"",#REF!&lt;&gt;"25",NOT(ISBLANK(#REF!))),"blank",IF(AND($C$3="8",ISBLANK($C22),ISBLANK($B22)),"blank","control"))))))</f>
        <v>#REF!</v>
      </c>
      <c r="C22" s="14" t="s">
        <v>357</v>
      </c>
      <c r="D22" s="14"/>
      <c r="E22" s="8"/>
      <c r="F22" s="8"/>
      <c r="G22" s="8"/>
      <c r="H22" s="22" t="s">
        <v>334</v>
      </c>
      <c r="I22" s="12" t="s">
        <v>335</v>
      </c>
      <c r="J22" s="8" t="s">
        <v>336</v>
      </c>
      <c r="K22" s="12" t="s">
        <v>337</v>
      </c>
      <c r="L22" s="9"/>
      <c r="M22" s="9"/>
      <c r="N22" s="10"/>
      <c r="O22" s="9"/>
      <c r="P22" s="9"/>
      <c r="Q22" s="28"/>
      <c r="R22" s="9" t="s">
        <v>978</v>
      </c>
      <c r="S22" s="37"/>
      <c r="T22" s="37"/>
      <c r="U22" s="8"/>
      <c r="V22" s="8"/>
      <c r="W22" s="8"/>
      <c r="X22" s="28"/>
    </row>
    <row r="23" spans="1:24" ht="96.6" x14ac:dyDescent="0.3">
      <c r="A23" s="14" t="e">
        <f>IF(AND($B23&lt;&gt;"",$C$3="8",NOT(ISBLANK($C23))),"header",IF(AND($B23&lt;&gt;"",$C$3&lt;&gt;"8",NOT(ISBLANK($C23))),"blank",IF(AND($B23&lt;&gt;"",#REF!="25",NOT(ISBLANK(#REF!))),"header",IF(AND($B23&lt;&gt;"",#REF!&lt;&gt;"25",NOT(ISBLANK(#REF!))),"blank",IF(AND($B23&lt;&gt;"",#REF!&lt;&gt;"25",NOT(ISBLANK(#REF!))),"blank",IF(AND($C$3="8",ISBLANK($C23),ISBLANK($B23)),"blank","control"))))))</f>
        <v>#REF!</v>
      </c>
      <c r="C23" s="14" t="s">
        <v>358</v>
      </c>
      <c r="D23" s="31"/>
      <c r="E23" s="12"/>
      <c r="F23" s="12"/>
      <c r="G23" s="12"/>
      <c r="H23" s="35" t="s">
        <v>339</v>
      </c>
      <c r="I23" s="28" t="s">
        <v>979</v>
      </c>
      <c r="J23" s="29" t="s">
        <v>980</v>
      </c>
      <c r="K23" s="12" t="s">
        <v>329</v>
      </c>
      <c r="L23" s="28" t="s">
        <v>981</v>
      </c>
      <c r="M23" s="28"/>
      <c r="N23" s="28"/>
      <c r="O23" s="9"/>
      <c r="P23" s="9"/>
      <c r="Q23" s="28"/>
      <c r="R23" s="28" t="s">
        <v>1287</v>
      </c>
      <c r="S23" s="28"/>
      <c r="T23" s="28"/>
      <c r="U23" s="8"/>
      <c r="V23" s="8"/>
      <c r="W23" s="8"/>
      <c r="X23" s="28"/>
    </row>
    <row r="24" spans="1:24" ht="96.6" x14ac:dyDescent="0.3">
      <c r="A24" s="14" t="e">
        <f>IF(AND($B24="x",$C$3="1",NOT(ISBLANK($C24))),"header",IF(AND($B24="x",$C$3&lt;&gt;"1",NOT(ISBLANK($C24))),"blank",IF(AND($B24="x",#REF!="01",NOT(ISBLANK(#REF!))),"header",IF(AND($B24="x",#REF!&lt;&gt;"01",NOT(ISBLANK(#REF!))),"blank",IF(AND($B24="x",#REF!&lt;&gt;"01",NOT(ISBLANK(#REF!))),"blank",IF(AND($C$3="1",ISBLANK($C24),ISBLANK($B24)),"blank","control"))))))</f>
        <v>#REF!</v>
      </c>
      <c r="C24" s="14" t="s">
        <v>360</v>
      </c>
      <c r="D24" s="31"/>
      <c r="E24" s="12"/>
      <c r="F24" s="12"/>
      <c r="G24" s="12"/>
      <c r="H24" s="35" t="s">
        <v>341</v>
      </c>
      <c r="I24" s="28" t="s">
        <v>982</v>
      </c>
      <c r="J24" s="29" t="s">
        <v>983</v>
      </c>
      <c r="K24" s="12" t="s">
        <v>329</v>
      </c>
      <c r="L24" s="28" t="s">
        <v>984</v>
      </c>
      <c r="M24" s="28"/>
      <c r="N24" s="28"/>
      <c r="O24" s="9"/>
      <c r="P24" s="9"/>
      <c r="Q24" s="28"/>
      <c r="R24" s="28" t="s">
        <v>985</v>
      </c>
      <c r="S24" s="28"/>
      <c r="T24" s="28"/>
      <c r="U24" s="8"/>
      <c r="V24" s="8"/>
      <c r="W24" s="8"/>
      <c r="X24" s="28"/>
    </row>
    <row r="25" spans="1:24" ht="96.6" x14ac:dyDescent="0.3">
      <c r="A25" s="14" t="e">
        <f>IF(AND($B25&lt;&gt;"",$C$3="8",NOT(ISBLANK($C25))),"header",IF(AND($B25&lt;&gt;"",$C$3&lt;&gt;"8",NOT(ISBLANK($C25))),"blank",IF(AND($B25&lt;&gt;"",#REF!="25",NOT(ISBLANK(#REF!))),"header",IF(AND($B25&lt;&gt;"",#REF!&lt;&gt;"25",NOT(ISBLANK(#REF!))),"blank",IF(AND($B25&lt;&gt;"",#REF!&lt;&gt;"25",NOT(ISBLANK(#REF!))),"blank",IF(AND($C$3="8",ISBLANK($C25),ISBLANK($B25)),"blank","control"))))))</f>
        <v>#REF!</v>
      </c>
      <c r="C25" s="14" t="s">
        <v>362</v>
      </c>
      <c r="D25" s="14"/>
      <c r="E25" s="8"/>
      <c r="F25" s="8"/>
      <c r="G25" s="8"/>
      <c r="H25" s="22" t="s">
        <v>346</v>
      </c>
      <c r="I25" s="12" t="s">
        <v>347</v>
      </c>
      <c r="J25" s="8" t="s">
        <v>986</v>
      </c>
      <c r="K25" s="12" t="s">
        <v>329</v>
      </c>
      <c r="L25" s="9"/>
      <c r="M25" s="9"/>
      <c r="N25" s="10"/>
      <c r="O25" s="9"/>
      <c r="P25" s="9"/>
      <c r="Q25" s="28"/>
      <c r="R25" s="37"/>
      <c r="S25" s="37"/>
      <c r="T25" s="37"/>
      <c r="U25" s="8"/>
      <c r="V25" s="8"/>
      <c r="W25" s="8"/>
      <c r="X25" s="28"/>
    </row>
    <row r="26" spans="1:24" x14ac:dyDescent="0.3">
      <c r="C26" s="14"/>
      <c r="D26" s="14"/>
      <c r="E26" s="14"/>
      <c r="F26" s="14"/>
      <c r="G26" s="14"/>
      <c r="H26" s="30"/>
      <c r="I26" s="30"/>
      <c r="J26" s="30"/>
      <c r="K26" s="31"/>
      <c r="L26" s="31"/>
      <c r="M26" s="20"/>
      <c r="N26" s="21"/>
      <c r="O26" s="20"/>
      <c r="P26" s="20"/>
      <c r="Q26" s="20"/>
      <c r="R26" s="37"/>
      <c r="S26" s="37"/>
      <c r="T26" s="37"/>
      <c r="U26" s="37"/>
      <c r="V26" s="20"/>
      <c r="W26" s="25"/>
      <c r="X26" s="25"/>
    </row>
    <row r="27" spans="1:24" x14ac:dyDescent="0.3">
      <c r="C27" s="14"/>
      <c r="D27" s="14"/>
      <c r="E27" s="14"/>
      <c r="F27" s="14"/>
      <c r="G27" s="14"/>
      <c r="H27" s="30"/>
      <c r="I27" s="30"/>
      <c r="J27" s="30"/>
      <c r="K27" s="31"/>
      <c r="L27" s="31"/>
      <c r="M27" s="20"/>
      <c r="N27" s="21"/>
      <c r="O27" s="20"/>
      <c r="P27" s="20"/>
      <c r="Q27" s="20"/>
      <c r="R27" s="37"/>
      <c r="S27" s="37"/>
      <c r="T27" s="37"/>
      <c r="U27" s="37"/>
      <c r="V27" s="20"/>
      <c r="W27" s="25"/>
      <c r="X27" s="25"/>
    </row>
    <row r="28" spans="1:24" x14ac:dyDescent="0.3">
      <c r="C28" s="14"/>
      <c r="D28" s="14"/>
      <c r="E28" s="14"/>
      <c r="F28" s="14"/>
      <c r="G28" s="14"/>
      <c r="H28" s="30"/>
      <c r="I28" s="30"/>
      <c r="J28" s="30"/>
      <c r="K28" s="31"/>
      <c r="L28" s="31"/>
      <c r="M28" s="20"/>
      <c r="N28" s="21"/>
      <c r="O28" s="20"/>
      <c r="P28" s="20"/>
      <c r="Q28" s="20"/>
      <c r="R28" s="37"/>
      <c r="S28" s="37"/>
      <c r="T28" s="37"/>
      <c r="U28" s="37"/>
      <c r="V28" s="20"/>
      <c r="W28" s="25"/>
      <c r="X28" s="25"/>
    </row>
    <row r="29" spans="1:24" x14ac:dyDescent="0.3">
      <c r="C29" s="14"/>
      <c r="D29" s="14"/>
      <c r="E29" s="14"/>
      <c r="F29" s="14"/>
      <c r="G29" s="14"/>
      <c r="H29" s="30"/>
      <c r="I29" s="30"/>
      <c r="J29" s="30"/>
      <c r="K29" s="31"/>
      <c r="L29" s="31"/>
      <c r="M29" s="20"/>
      <c r="N29" s="21"/>
      <c r="O29" s="20"/>
      <c r="P29" s="20"/>
      <c r="Q29" s="20"/>
      <c r="R29" s="37"/>
      <c r="S29" s="37"/>
      <c r="T29" s="37"/>
      <c r="U29" s="37"/>
      <c r="V29" s="20"/>
      <c r="W29" s="25"/>
      <c r="X29" s="25"/>
    </row>
    <row r="30" spans="1:24" x14ac:dyDescent="0.3">
      <c r="C30" s="14"/>
      <c r="D30" s="14"/>
      <c r="E30" s="14"/>
      <c r="F30" s="14"/>
      <c r="G30" s="14"/>
      <c r="H30" s="30"/>
      <c r="I30" s="30"/>
      <c r="J30" s="30"/>
      <c r="K30" s="31"/>
      <c r="L30" s="31"/>
      <c r="M30" s="20"/>
      <c r="N30" s="21"/>
      <c r="O30" s="20"/>
      <c r="P30" s="20"/>
      <c r="Q30" s="20"/>
      <c r="R30" s="37"/>
      <c r="S30" s="37"/>
      <c r="T30" s="37"/>
      <c r="U30" s="37"/>
      <c r="V30" s="20"/>
      <c r="W30" s="25"/>
      <c r="X30" s="25"/>
    </row>
    <row r="31" spans="1:24" x14ac:dyDescent="0.3">
      <c r="C31" s="14"/>
      <c r="D31" s="14"/>
      <c r="E31" s="14"/>
      <c r="F31" s="14"/>
      <c r="G31" s="14"/>
      <c r="H31" s="30"/>
      <c r="I31" s="30"/>
      <c r="J31" s="30"/>
      <c r="K31" s="31"/>
      <c r="L31" s="31"/>
      <c r="M31" s="20"/>
      <c r="N31" s="21"/>
      <c r="O31" s="20"/>
      <c r="P31" s="20"/>
      <c r="Q31" s="20"/>
      <c r="R31" s="37"/>
      <c r="S31" s="37"/>
      <c r="T31" s="37"/>
      <c r="U31" s="37"/>
      <c r="V31" s="20"/>
      <c r="W31" s="25"/>
      <c r="X31" s="25"/>
    </row>
    <row r="32" spans="1:24" x14ac:dyDescent="0.3">
      <c r="C32" s="14"/>
      <c r="D32" s="14"/>
      <c r="E32" s="14"/>
      <c r="F32" s="14"/>
      <c r="G32" s="14"/>
      <c r="H32" s="30"/>
      <c r="I32" s="30"/>
      <c r="J32" s="30"/>
      <c r="K32" s="31"/>
      <c r="L32" s="31"/>
      <c r="M32" s="20"/>
      <c r="N32" s="21"/>
      <c r="O32" s="20"/>
      <c r="P32" s="20"/>
      <c r="Q32" s="20"/>
      <c r="R32" s="37"/>
      <c r="S32" s="37"/>
      <c r="T32" s="37"/>
      <c r="U32" s="37"/>
      <c r="V32" s="20"/>
      <c r="W32" s="25"/>
      <c r="X32" s="25"/>
    </row>
    <row r="33" spans="3:24" x14ac:dyDescent="0.3">
      <c r="C33" s="14"/>
      <c r="D33" s="14"/>
      <c r="E33" s="14"/>
      <c r="F33" s="14"/>
      <c r="G33" s="14"/>
      <c r="H33" s="30"/>
      <c r="I33" s="30"/>
      <c r="J33" s="30"/>
      <c r="K33" s="31"/>
      <c r="L33" s="31"/>
      <c r="M33" s="20"/>
      <c r="N33" s="21"/>
      <c r="O33" s="20"/>
      <c r="P33" s="20"/>
      <c r="Q33" s="20"/>
      <c r="R33" s="37"/>
      <c r="S33" s="37"/>
      <c r="T33" s="37"/>
      <c r="U33" s="37"/>
      <c r="V33" s="20"/>
      <c r="W33" s="25"/>
      <c r="X33" s="25"/>
    </row>
    <row r="34" spans="3:24" x14ac:dyDescent="0.3">
      <c r="C34" s="14"/>
      <c r="D34" s="14"/>
      <c r="E34" s="14"/>
      <c r="F34" s="14"/>
      <c r="G34" s="14"/>
      <c r="H34" s="30"/>
      <c r="I34" s="30"/>
      <c r="J34" s="30"/>
      <c r="K34" s="31"/>
      <c r="L34" s="31"/>
      <c r="M34" s="20"/>
      <c r="N34" s="21"/>
      <c r="O34" s="20"/>
      <c r="P34" s="20"/>
      <c r="Q34" s="20"/>
      <c r="R34" s="37"/>
      <c r="S34" s="37"/>
      <c r="T34" s="37"/>
      <c r="U34" s="37"/>
      <c r="V34" s="20"/>
      <c r="W34" s="25"/>
      <c r="X34" s="25"/>
    </row>
    <row r="35" spans="3:24" x14ac:dyDescent="0.3">
      <c r="C35" s="14"/>
      <c r="D35" s="14"/>
      <c r="E35" s="14"/>
      <c r="F35" s="14"/>
      <c r="G35" s="14"/>
      <c r="H35" s="30"/>
      <c r="I35" s="30"/>
      <c r="J35" s="30"/>
      <c r="K35" s="31"/>
      <c r="L35" s="31"/>
      <c r="M35" s="20"/>
      <c r="N35" s="21"/>
      <c r="O35" s="20"/>
      <c r="P35" s="20"/>
      <c r="Q35" s="20"/>
      <c r="R35" s="37"/>
      <c r="S35" s="37"/>
      <c r="T35" s="37"/>
      <c r="U35" s="37"/>
      <c r="V35" s="20"/>
      <c r="W35" s="25"/>
      <c r="X35" s="25"/>
    </row>
    <row r="36" spans="3:24" x14ac:dyDescent="0.3">
      <c r="C36" s="14"/>
      <c r="D36" s="14"/>
      <c r="E36" s="14"/>
      <c r="F36" s="14"/>
      <c r="G36" s="14"/>
      <c r="H36" s="30"/>
      <c r="I36" s="30"/>
      <c r="J36" s="30"/>
      <c r="K36" s="31"/>
      <c r="L36" s="31"/>
      <c r="M36" s="20"/>
      <c r="N36" s="21"/>
      <c r="O36" s="20"/>
      <c r="P36" s="20"/>
      <c r="Q36" s="20"/>
      <c r="R36" s="37"/>
      <c r="S36" s="37"/>
      <c r="T36" s="37"/>
      <c r="U36" s="37"/>
      <c r="V36" s="20"/>
      <c r="W36" s="25"/>
      <c r="X36" s="25"/>
    </row>
    <row r="37" spans="3:24" x14ac:dyDescent="0.3">
      <c r="C37" s="14"/>
      <c r="D37" s="14"/>
      <c r="E37" s="14"/>
      <c r="F37" s="14"/>
      <c r="G37" s="14"/>
      <c r="H37" s="30"/>
      <c r="I37" s="30"/>
      <c r="J37" s="30"/>
      <c r="K37" s="31"/>
      <c r="L37" s="31"/>
      <c r="M37" s="20"/>
      <c r="N37" s="21"/>
      <c r="O37" s="20"/>
      <c r="P37" s="20"/>
      <c r="Q37" s="20"/>
      <c r="R37" s="37"/>
      <c r="S37" s="37"/>
      <c r="T37" s="37"/>
      <c r="U37" s="37"/>
      <c r="V37" s="20"/>
      <c r="W37" s="25"/>
      <c r="X37" s="25"/>
    </row>
    <row r="38" spans="3:24" x14ac:dyDescent="0.3">
      <c r="C38" s="14"/>
      <c r="D38" s="14"/>
      <c r="E38" s="14"/>
      <c r="F38" s="14"/>
      <c r="G38" s="14"/>
      <c r="H38" s="30"/>
      <c r="I38" s="30"/>
      <c r="J38" s="30"/>
      <c r="K38" s="31"/>
      <c r="L38" s="31"/>
      <c r="M38" s="20"/>
      <c r="N38" s="21"/>
      <c r="O38" s="20"/>
      <c r="P38" s="20"/>
      <c r="Q38" s="20"/>
      <c r="R38" s="37"/>
      <c r="S38" s="37"/>
      <c r="T38" s="37"/>
      <c r="U38" s="37"/>
      <c r="V38" s="20"/>
      <c r="W38" s="25"/>
      <c r="X38" s="25"/>
    </row>
    <row r="39" spans="3:24" x14ac:dyDescent="0.3">
      <c r="C39" s="14"/>
      <c r="D39" s="14"/>
      <c r="E39" s="14"/>
      <c r="F39" s="14"/>
      <c r="G39" s="14"/>
      <c r="H39" s="30"/>
      <c r="I39" s="30"/>
      <c r="J39" s="30"/>
      <c r="K39" s="31"/>
      <c r="L39" s="31"/>
      <c r="M39" s="20"/>
      <c r="N39" s="21"/>
      <c r="O39" s="20"/>
      <c r="P39" s="20"/>
      <c r="Q39" s="20"/>
      <c r="R39" s="37"/>
      <c r="S39" s="37"/>
      <c r="T39" s="37"/>
      <c r="U39" s="37"/>
      <c r="V39" s="20"/>
      <c r="W39" s="25"/>
      <c r="X39" s="25"/>
    </row>
    <row r="40" spans="3:24" x14ac:dyDescent="0.3">
      <c r="C40" s="14"/>
      <c r="D40" s="14"/>
      <c r="E40" s="14"/>
      <c r="F40" s="14"/>
      <c r="G40" s="14"/>
      <c r="H40" s="30"/>
      <c r="I40" s="30"/>
      <c r="J40" s="30"/>
      <c r="K40" s="31"/>
      <c r="L40" s="31"/>
      <c r="M40" s="20"/>
      <c r="N40" s="21"/>
      <c r="O40" s="20"/>
      <c r="P40" s="20"/>
      <c r="Q40" s="20"/>
      <c r="R40" s="37"/>
      <c r="S40" s="37"/>
      <c r="T40" s="37"/>
      <c r="U40" s="37"/>
      <c r="V40" s="20"/>
      <c r="W40" s="25"/>
      <c r="X40" s="25"/>
    </row>
    <row r="41" spans="3:24" x14ac:dyDescent="0.3">
      <c r="C41" s="14"/>
      <c r="D41" s="14"/>
      <c r="E41" s="14"/>
      <c r="F41" s="14"/>
      <c r="G41" s="14"/>
      <c r="H41" s="30"/>
      <c r="I41" s="30"/>
      <c r="J41" s="30"/>
      <c r="K41" s="31"/>
      <c r="L41" s="31"/>
      <c r="M41" s="20"/>
      <c r="N41" s="21"/>
      <c r="O41" s="20"/>
      <c r="P41" s="20"/>
      <c r="Q41" s="20"/>
      <c r="R41" s="37"/>
      <c r="S41" s="37"/>
      <c r="T41" s="37"/>
      <c r="U41" s="37"/>
      <c r="V41" s="20"/>
      <c r="W41" s="25"/>
      <c r="X41" s="25"/>
    </row>
    <row r="42" spans="3:24" x14ac:dyDescent="0.3">
      <c r="C42" s="14"/>
      <c r="D42" s="14"/>
      <c r="E42" s="14"/>
      <c r="F42" s="14"/>
      <c r="G42" s="14"/>
      <c r="H42" s="30"/>
      <c r="I42" s="30"/>
      <c r="J42" s="30"/>
      <c r="K42" s="31"/>
      <c r="L42" s="31"/>
      <c r="M42" s="20"/>
      <c r="N42" s="21"/>
      <c r="O42" s="20"/>
      <c r="P42" s="20"/>
      <c r="Q42" s="20"/>
      <c r="R42" s="37"/>
      <c r="S42" s="37"/>
      <c r="T42" s="37"/>
      <c r="U42" s="37"/>
      <c r="V42" s="20"/>
      <c r="W42" s="25"/>
      <c r="X42" s="25"/>
    </row>
    <row r="43" spans="3:24" x14ac:dyDescent="0.3">
      <c r="C43" s="14"/>
      <c r="D43" s="14"/>
      <c r="E43" s="14"/>
      <c r="F43" s="14"/>
      <c r="G43" s="14"/>
      <c r="H43" s="30"/>
      <c r="I43" s="30"/>
      <c r="J43" s="30"/>
      <c r="K43" s="31"/>
      <c r="L43" s="31"/>
      <c r="M43" s="20"/>
      <c r="N43" s="21"/>
      <c r="O43" s="20"/>
      <c r="P43" s="20"/>
      <c r="Q43" s="20"/>
      <c r="R43" s="37"/>
      <c r="S43" s="37"/>
      <c r="T43" s="37"/>
      <c r="U43" s="37"/>
      <c r="V43" s="20"/>
      <c r="W43" s="25"/>
      <c r="X43" s="25"/>
    </row>
    <row r="44" spans="3:24" x14ac:dyDescent="0.3">
      <c r="C44" s="14"/>
      <c r="D44" s="14"/>
      <c r="E44" s="14"/>
      <c r="F44" s="14"/>
      <c r="G44" s="14"/>
      <c r="H44" s="30"/>
      <c r="I44" s="30"/>
      <c r="J44" s="30"/>
      <c r="K44" s="31"/>
      <c r="L44" s="31"/>
      <c r="M44" s="20"/>
      <c r="N44" s="21"/>
      <c r="O44" s="20"/>
      <c r="P44" s="20"/>
      <c r="Q44" s="20"/>
      <c r="R44" s="37"/>
      <c r="S44" s="37"/>
      <c r="T44" s="37"/>
      <c r="U44" s="37"/>
      <c r="V44" s="20"/>
      <c r="W44" s="25"/>
      <c r="X44" s="25"/>
    </row>
    <row r="45" spans="3:24" x14ac:dyDescent="0.3">
      <c r="C45" s="14"/>
      <c r="D45" s="14"/>
      <c r="E45" s="14"/>
      <c r="F45" s="14"/>
      <c r="G45" s="14"/>
      <c r="H45" s="30"/>
      <c r="I45" s="30"/>
      <c r="J45" s="30"/>
      <c r="K45" s="31"/>
      <c r="L45" s="31"/>
      <c r="M45" s="20"/>
      <c r="N45" s="21"/>
      <c r="O45" s="20"/>
      <c r="P45" s="20"/>
      <c r="Q45" s="20"/>
      <c r="R45" s="37"/>
      <c r="S45" s="37"/>
      <c r="T45" s="37"/>
      <c r="U45" s="37"/>
      <c r="V45" s="20"/>
      <c r="W45" s="25"/>
      <c r="X45" s="25"/>
    </row>
    <row r="46" spans="3:24" x14ac:dyDescent="0.3">
      <c r="C46" s="14"/>
      <c r="D46" s="14"/>
      <c r="E46" s="14"/>
      <c r="F46" s="14"/>
      <c r="G46" s="14"/>
      <c r="H46" s="30"/>
      <c r="I46" s="30"/>
      <c r="J46" s="30"/>
      <c r="K46" s="31"/>
      <c r="L46" s="31"/>
      <c r="M46" s="20"/>
      <c r="N46" s="21"/>
      <c r="O46" s="20"/>
      <c r="P46" s="20"/>
      <c r="Q46" s="20"/>
      <c r="R46" s="37"/>
      <c r="S46" s="37"/>
      <c r="T46" s="37"/>
      <c r="U46" s="37"/>
      <c r="V46" s="20"/>
      <c r="W46" s="25"/>
      <c r="X46" s="25"/>
    </row>
    <row r="47" spans="3:24" x14ac:dyDescent="0.3">
      <c r="C47" s="14"/>
      <c r="D47" s="14"/>
      <c r="E47" s="14"/>
      <c r="F47" s="14"/>
      <c r="G47" s="14"/>
      <c r="H47" s="30"/>
      <c r="I47" s="30"/>
      <c r="J47" s="30"/>
      <c r="K47" s="31"/>
      <c r="L47" s="31"/>
      <c r="M47" s="20"/>
      <c r="N47" s="21"/>
      <c r="O47" s="20"/>
      <c r="P47" s="20"/>
      <c r="Q47" s="20"/>
      <c r="R47" s="37"/>
      <c r="S47" s="37"/>
      <c r="T47" s="37"/>
      <c r="U47" s="37"/>
      <c r="V47" s="20"/>
      <c r="W47" s="25"/>
      <c r="X47" s="25"/>
    </row>
    <row r="48" spans="3:24" x14ac:dyDescent="0.3">
      <c r="C48" s="14"/>
      <c r="D48" s="14"/>
      <c r="E48" s="14"/>
      <c r="F48" s="14"/>
      <c r="G48" s="14"/>
      <c r="H48" s="30"/>
      <c r="I48" s="30"/>
      <c r="J48" s="30"/>
      <c r="K48" s="31"/>
      <c r="L48" s="31"/>
      <c r="M48" s="20"/>
      <c r="N48" s="21"/>
      <c r="O48" s="20"/>
      <c r="P48" s="20"/>
      <c r="Q48" s="20"/>
      <c r="R48" s="37"/>
      <c r="S48" s="37"/>
      <c r="T48" s="37"/>
      <c r="U48" s="37"/>
      <c r="V48" s="20"/>
      <c r="W48" s="25"/>
      <c r="X48" s="25"/>
    </row>
    <row r="49" spans="3:24" x14ac:dyDescent="0.3">
      <c r="C49" s="14"/>
      <c r="D49" s="14"/>
      <c r="E49" s="14"/>
      <c r="F49" s="14"/>
      <c r="G49" s="14"/>
      <c r="H49" s="30"/>
      <c r="I49" s="30"/>
      <c r="J49" s="30"/>
      <c r="K49" s="31"/>
      <c r="L49" s="31"/>
      <c r="M49" s="20"/>
      <c r="N49" s="21"/>
      <c r="O49" s="20"/>
      <c r="P49" s="20"/>
      <c r="Q49" s="20"/>
      <c r="R49" s="37"/>
      <c r="S49" s="37"/>
      <c r="T49" s="37"/>
      <c r="U49" s="37"/>
      <c r="V49" s="20"/>
      <c r="W49" s="25"/>
      <c r="X49" s="25"/>
    </row>
    <row r="50" spans="3:24" x14ac:dyDescent="0.3">
      <c r="C50" s="14"/>
      <c r="D50" s="14"/>
      <c r="E50" s="14"/>
      <c r="F50" s="14"/>
      <c r="G50" s="14"/>
      <c r="H50" s="30"/>
      <c r="I50" s="30"/>
      <c r="J50" s="30"/>
      <c r="K50" s="31"/>
      <c r="L50" s="31"/>
      <c r="M50" s="20"/>
      <c r="N50" s="21"/>
      <c r="O50" s="20"/>
      <c r="P50" s="20"/>
      <c r="Q50" s="20"/>
      <c r="R50" s="37"/>
      <c r="S50" s="37"/>
      <c r="T50" s="37"/>
      <c r="U50" s="37"/>
      <c r="V50" s="20"/>
      <c r="W50" s="25"/>
      <c r="X50" s="25"/>
    </row>
    <row r="51" spans="3:24" x14ac:dyDescent="0.3">
      <c r="C51" s="14"/>
      <c r="D51" s="14"/>
      <c r="E51" s="14"/>
      <c r="F51" s="14"/>
      <c r="G51" s="14"/>
      <c r="H51" s="30"/>
      <c r="I51" s="30"/>
      <c r="J51" s="30"/>
      <c r="K51" s="31"/>
      <c r="L51" s="31"/>
      <c r="M51" s="20"/>
      <c r="N51" s="21"/>
      <c r="O51" s="20"/>
      <c r="P51" s="20"/>
      <c r="Q51" s="20"/>
      <c r="R51" s="37"/>
      <c r="S51" s="37"/>
      <c r="T51" s="37"/>
      <c r="U51" s="37"/>
      <c r="V51" s="20"/>
      <c r="W51" s="25"/>
      <c r="X51" s="25"/>
    </row>
    <row r="52" spans="3:24" x14ac:dyDescent="0.3">
      <c r="C52" s="14"/>
      <c r="D52" s="14"/>
      <c r="E52" s="14"/>
      <c r="F52" s="14"/>
      <c r="G52" s="14"/>
      <c r="H52" s="30"/>
      <c r="I52" s="30"/>
      <c r="J52" s="30"/>
      <c r="K52" s="31"/>
      <c r="L52" s="31"/>
      <c r="M52" s="20"/>
      <c r="N52" s="21"/>
      <c r="O52" s="20"/>
      <c r="P52" s="20"/>
      <c r="Q52" s="20"/>
      <c r="R52" s="37"/>
      <c r="S52" s="37"/>
      <c r="T52" s="37"/>
      <c r="U52" s="37"/>
      <c r="V52" s="20"/>
      <c r="W52" s="25"/>
      <c r="X52" s="25"/>
    </row>
    <row r="53" spans="3:24" x14ac:dyDescent="0.3">
      <c r="C53" s="14"/>
      <c r="D53" s="14"/>
      <c r="E53" s="14"/>
      <c r="F53" s="14"/>
      <c r="G53" s="14"/>
      <c r="H53" s="30"/>
      <c r="I53" s="30"/>
      <c r="J53" s="30"/>
      <c r="K53" s="31"/>
      <c r="L53" s="31"/>
      <c r="M53" s="20"/>
      <c r="N53" s="21"/>
      <c r="O53" s="20"/>
      <c r="P53" s="20"/>
      <c r="Q53" s="20"/>
      <c r="R53" s="37"/>
      <c r="S53" s="37"/>
      <c r="T53" s="37"/>
      <c r="U53" s="37"/>
      <c r="V53" s="20"/>
      <c r="W53" s="25"/>
      <c r="X53" s="25"/>
    </row>
    <row r="54" spans="3:24" x14ac:dyDescent="0.3">
      <c r="C54" s="14"/>
      <c r="D54" s="14"/>
      <c r="E54" s="14"/>
      <c r="F54" s="14"/>
      <c r="G54" s="14"/>
      <c r="H54" s="30"/>
      <c r="I54" s="30"/>
      <c r="J54" s="30"/>
      <c r="K54" s="31"/>
      <c r="L54" s="31"/>
      <c r="M54" s="20"/>
      <c r="N54" s="21"/>
      <c r="O54" s="20"/>
      <c r="P54" s="20"/>
      <c r="Q54" s="20"/>
      <c r="R54" s="37"/>
      <c r="S54" s="37"/>
      <c r="T54" s="37"/>
      <c r="U54" s="37"/>
      <c r="V54" s="20"/>
      <c r="W54" s="25"/>
      <c r="X54" s="25"/>
    </row>
    <row r="55" spans="3:24" x14ac:dyDescent="0.3">
      <c r="C55" s="14"/>
      <c r="D55" s="14"/>
      <c r="E55" s="14"/>
      <c r="F55" s="14"/>
      <c r="G55" s="14"/>
      <c r="H55" s="30"/>
      <c r="I55" s="30"/>
      <c r="J55" s="30"/>
      <c r="K55" s="31"/>
      <c r="L55" s="31"/>
      <c r="M55" s="20"/>
      <c r="N55" s="21"/>
      <c r="O55" s="20"/>
      <c r="P55" s="20"/>
      <c r="Q55" s="20"/>
      <c r="R55" s="37"/>
      <c r="S55" s="37"/>
      <c r="T55" s="37"/>
      <c r="U55" s="37"/>
      <c r="V55" s="20"/>
      <c r="W55" s="25"/>
      <c r="X55" s="25"/>
    </row>
    <row r="56" spans="3:24" x14ac:dyDescent="0.3">
      <c r="C56" s="14"/>
      <c r="D56" s="14"/>
      <c r="E56" s="14"/>
      <c r="F56" s="14"/>
      <c r="G56" s="14"/>
      <c r="H56" s="30"/>
      <c r="I56" s="30"/>
      <c r="J56" s="30"/>
      <c r="K56" s="31"/>
      <c r="L56" s="31"/>
      <c r="M56" s="20"/>
      <c r="N56" s="21"/>
      <c r="O56" s="20"/>
      <c r="P56" s="20"/>
      <c r="Q56" s="20"/>
      <c r="R56" s="37"/>
      <c r="S56" s="37"/>
      <c r="T56" s="37"/>
      <c r="U56" s="37"/>
      <c r="V56" s="20"/>
      <c r="W56" s="25"/>
      <c r="X56" s="25"/>
    </row>
    <row r="57" spans="3:24" x14ac:dyDescent="0.3">
      <c r="C57" s="14"/>
      <c r="D57" s="14"/>
      <c r="E57" s="14"/>
      <c r="F57" s="14"/>
      <c r="G57" s="14"/>
      <c r="H57" s="30"/>
      <c r="I57" s="30"/>
      <c r="J57" s="30"/>
      <c r="K57" s="31"/>
      <c r="L57" s="31"/>
      <c r="M57" s="20"/>
      <c r="N57" s="21"/>
      <c r="O57" s="20"/>
      <c r="P57" s="20"/>
      <c r="Q57" s="20"/>
      <c r="R57" s="37"/>
      <c r="S57" s="37"/>
      <c r="T57" s="37"/>
      <c r="U57" s="37"/>
      <c r="V57" s="20"/>
      <c r="W57" s="25"/>
      <c r="X57" s="25"/>
    </row>
    <row r="58" spans="3:24" x14ac:dyDescent="0.3">
      <c r="C58" s="14"/>
      <c r="D58" s="14"/>
      <c r="E58" s="14"/>
      <c r="F58" s="14"/>
      <c r="G58" s="14"/>
      <c r="H58" s="30"/>
      <c r="I58" s="30"/>
      <c r="J58" s="30"/>
      <c r="K58" s="31"/>
      <c r="L58" s="31"/>
      <c r="M58" s="20"/>
      <c r="N58" s="21"/>
      <c r="O58" s="20"/>
      <c r="P58" s="20"/>
      <c r="Q58" s="20"/>
      <c r="R58" s="37"/>
      <c r="S58" s="37"/>
      <c r="T58" s="37"/>
      <c r="U58" s="37"/>
      <c r="V58" s="20"/>
      <c r="W58" s="25"/>
      <c r="X58" s="25"/>
    </row>
    <row r="59" spans="3:24" x14ac:dyDescent="0.3">
      <c r="C59" s="14"/>
      <c r="D59" s="14"/>
      <c r="E59" s="14"/>
      <c r="F59" s="14"/>
      <c r="G59" s="14"/>
      <c r="H59" s="30"/>
      <c r="I59" s="30"/>
      <c r="J59" s="30"/>
      <c r="K59" s="31"/>
      <c r="L59" s="31"/>
      <c r="M59" s="20"/>
      <c r="N59" s="21"/>
      <c r="O59" s="20"/>
      <c r="P59" s="20"/>
      <c r="Q59" s="20"/>
      <c r="R59" s="37"/>
      <c r="S59" s="37"/>
      <c r="T59" s="37"/>
      <c r="U59" s="37"/>
      <c r="V59" s="20"/>
      <c r="W59" s="25"/>
      <c r="X59" s="25"/>
    </row>
    <row r="60" spans="3:24" x14ac:dyDescent="0.3">
      <c r="C60" s="14"/>
      <c r="D60" s="14"/>
      <c r="E60" s="14"/>
      <c r="F60" s="14"/>
      <c r="G60" s="14"/>
      <c r="H60" s="30"/>
      <c r="I60" s="30"/>
      <c r="J60" s="30"/>
      <c r="K60" s="31"/>
      <c r="L60" s="31"/>
      <c r="M60" s="20"/>
      <c r="N60" s="21"/>
      <c r="O60" s="20"/>
      <c r="P60" s="20"/>
      <c r="Q60" s="20"/>
      <c r="R60" s="37"/>
      <c r="S60" s="37"/>
      <c r="T60" s="37"/>
      <c r="U60" s="37"/>
      <c r="V60" s="20"/>
      <c r="W60" s="25"/>
      <c r="X60" s="25"/>
    </row>
    <row r="61" spans="3:24" x14ac:dyDescent="0.3">
      <c r="C61" s="14"/>
      <c r="D61" s="14"/>
      <c r="E61" s="14"/>
      <c r="F61" s="14"/>
      <c r="G61" s="14"/>
      <c r="H61" s="30"/>
      <c r="I61" s="30"/>
      <c r="J61" s="30"/>
      <c r="K61" s="31"/>
      <c r="L61" s="31"/>
      <c r="M61" s="20"/>
      <c r="N61" s="21"/>
      <c r="O61" s="20"/>
      <c r="P61" s="20"/>
      <c r="Q61" s="20"/>
      <c r="R61" s="37"/>
      <c r="S61" s="37"/>
      <c r="T61" s="37"/>
      <c r="U61" s="37"/>
      <c r="V61" s="20"/>
      <c r="W61" s="25"/>
      <c r="X61" s="25"/>
    </row>
    <row r="62" spans="3:24" x14ac:dyDescent="0.3">
      <c r="C62" s="14"/>
      <c r="D62" s="14"/>
      <c r="E62" s="14"/>
      <c r="F62" s="14"/>
      <c r="G62" s="14"/>
      <c r="H62" s="30"/>
      <c r="I62" s="30"/>
      <c r="J62" s="30"/>
      <c r="K62" s="31"/>
      <c r="L62" s="31"/>
      <c r="M62" s="20"/>
      <c r="N62" s="21"/>
      <c r="O62" s="20"/>
      <c r="P62" s="20"/>
      <c r="Q62" s="20"/>
      <c r="R62" s="37"/>
      <c r="S62" s="37"/>
      <c r="T62" s="37"/>
      <c r="U62" s="37"/>
      <c r="V62" s="20"/>
      <c r="W62" s="25"/>
      <c r="X62" s="25"/>
    </row>
    <row r="63" spans="3:24" x14ac:dyDescent="0.3">
      <c r="C63" s="14"/>
      <c r="D63" s="14"/>
      <c r="E63" s="14"/>
      <c r="F63" s="14"/>
      <c r="G63" s="14"/>
      <c r="H63" s="30"/>
      <c r="I63" s="30"/>
      <c r="J63" s="30"/>
      <c r="K63" s="31"/>
      <c r="L63" s="31"/>
      <c r="M63" s="20"/>
      <c r="N63" s="21"/>
      <c r="O63" s="20"/>
      <c r="P63" s="20"/>
      <c r="Q63" s="20"/>
      <c r="R63" s="37"/>
      <c r="S63" s="37"/>
      <c r="T63" s="37"/>
      <c r="U63" s="37"/>
      <c r="V63" s="20"/>
      <c r="W63" s="25"/>
      <c r="X63" s="25"/>
    </row>
    <row r="64" spans="3:24" x14ac:dyDescent="0.3">
      <c r="C64" s="14"/>
      <c r="D64" s="14"/>
      <c r="E64" s="14"/>
      <c r="F64" s="14"/>
      <c r="G64" s="14"/>
      <c r="H64" s="30"/>
      <c r="I64" s="30"/>
      <c r="J64" s="30"/>
      <c r="K64" s="31"/>
      <c r="L64" s="31"/>
      <c r="M64" s="20"/>
      <c r="N64" s="21"/>
      <c r="O64" s="20"/>
      <c r="P64" s="20"/>
      <c r="Q64" s="20"/>
      <c r="R64" s="37"/>
      <c r="S64" s="37"/>
      <c r="T64" s="37"/>
      <c r="U64" s="37"/>
      <c r="V64" s="20"/>
      <c r="W64" s="25"/>
      <c r="X64" s="25"/>
    </row>
    <row r="65" spans="3:24" x14ac:dyDescent="0.3">
      <c r="C65" s="14"/>
      <c r="D65" s="14"/>
      <c r="E65" s="14"/>
      <c r="F65" s="14"/>
      <c r="G65" s="14"/>
      <c r="H65" s="30"/>
      <c r="I65" s="30"/>
      <c r="J65" s="30"/>
      <c r="K65" s="31"/>
      <c r="L65" s="31"/>
      <c r="M65" s="20"/>
      <c r="N65" s="21"/>
      <c r="O65" s="20"/>
      <c r="P65" s="20"/>
      <c r="Q65" s="20"/>
      <c r="R65" s="37"/>
      <c r="S65" s="37"/>
      <c r="T65" s="37"/>
      <c r="U65" s="37"/>
      <c r="V65" s="20"/>
      <c r="W65" s="25"/>
      <c r="X65" s="25"/>
    </row>
    <row r="66" spans="3:24" x14ac:dyDescent="0.3">
      <c r="C66" s="14"/>
      <c r="D66" s="14"/>
      <c r="E66" s="14"/>
      <c r="F66" s="14"/>
      <c r="G66" s="14"/>
      <c r="H66" s="30"/>
      <c r="I66" s="30"/>
      <c r="J66" s="30"/>
      <c r="K66" s="31"/>
      <c r="L66" s="31"/>
      <c r="M66" s="20"/>
      <c r="N66" s="21"/>
      <c r="O66" s="20"/>
      <c r="P66" s="20"/>
      <c r="Q66" s="20"/>
      <c r="R66" s="37"/>
      <c r="S66" s="37"/>
      <c r="T66" s="37"/>
      <c r="U66" s="37"/>
      <c r="V66" s="20"/>
      <c r="W66" s="25"/>
      <c r="X66" s="25"/>
    </row>
    <row r="67" spans="3:24" x14ac:dyDescent="0.3">
      <c r="C67" s="14"/>
      <c r="D67" s="14"/>
      <c r="E67" s="14"/>
      <c r="F67" s="14"/>
      <c r="G67" s="14"/>
      <c r="H67" s="30"/>
      <c r="I67" s="30"/>
      <c r="J67" s="30"/>
      <c r="K67" s="31"/>
      <c r="L67" s="31"/>
      <c r="M67" s="20"/>
      <c r="N67" s="21"/>
      <c r="O67" s="20"/>
      <c r="P67" s="20"/>
      <c r="Q67" s="20"/>
      <c r="R67" s="37"/>
      <c r="S67" s="37"/>
      <c r="T67" s="37"/>
      <c r="U67" s="37"/>
      <c r="V67" s="20"/>
      <c r="W67" s="25"/>
      <c r="X67" s="25"/>
    </row>
    <row r="68" spans="3:24" x14ac:dyDescent="0.3">
      <c r="C68" s="14"/>
      <c r="D68" s="14"/>
      <c r="E68" s="14"/>
      <c r="F68" s="14"/>
      <c r="G68" s="14"/>
      <c r="H68" s="30"/>
      <c r="I68" s="30"/>
      <c r="J68" s="30"/>
      <c r="K68" s="31"/>
      <c r="L68" s="31"/>
      <c r="M68" s="20"/>
      <c r="N68" s="21"/>
      <c r="O68" s="20"/>
      <c r="P68" s="20"/>
      <c r="Q68" s="20"/>
      <c r="R68" s="37"/>
      <c r="S68" s="37"/>
      <c r="T68" s="37"/>
      <c r="U68" s="37"/>
      <c r="V68" s="20"/>
      <c r="W68" s="25"/>
      <c r="X68" s="25"/>
    </row>
    <row r="69" spans="3:24" x14ac:dyDescent="0.3">
      <c r="C69" s="14"/>
      <c r="D69" s="14"/>
      <c r="E69" s="14"/>
      <c r="F69" s="14"/>
      <c r="G69" s="14"/>
      <c r="H69" s="30"/>
      <c r="I69" s="30"/>
      <c r="J69" s="30"/>
      <c r="K69" s="31"/>
      <c r="L69" s="31"/>
      <c r="M69" s="20"/>
      <c r="N69" s="21"/>
      <c r="O69" s="20"/>
      <c r="P69" s="20"/>
      <c r="Q69" s="20"/>
      <c r="R69" s="37"/>
      <c r="S69" s="37"/>
      <c r="T69" s="37"/>
      <c r="U69" s="37"/>
      <c r="V69" s="20"/>
      <c r="W69" s="25"/>
      <c r="X69" s="25"/>
    </row>
    <row r="70" spans="3:24" x14ac:dyDescent="0.3">
      <c r="C70" s="14"/>
      <c r="D70" s="14"/>
      <c r="E70" s="14"/>
      <c r="F70" s="14"/>
      <c r="G70" s="14"/>
      <c r="H70" s="30"/>
      <c r="I70" s="30"/>
      <c r="J70" s="30"/>
      <c r="K70" s="31"/>
      <c r="L70" s="31"/>
      <c r="M70" s="20"/>
      <c r="N70" s="21"/>
      <c r="O70" s="20"/>
      <c r="P70" s="20"/>
      <c r="Q70" s="20"/>
      <c r="R70" s="37"/>
      <c r="S70" s="37"/>
      <c r="T70" s="37"/>
      <c r="U70" s="37"/>
      <c r="V70" s="20"/>
      <c r="W70" s="25"/>
      <c r="X70" s="25"/>
    </row>
    <row r="71" spans="3:24" x14ac:dyDescent="0.3">
      <c r="C71" s="14"/>
      <c r="D71" s="14"/>
      <c r="E71" s="14"/>
      <c r="F71" s="14"/>
      <c r="G71" s="14"/>
      <c r="H71" s="30"/>
      <c r="I71" s="30"/>
      <c r="J71" s="30"/>
      <c r="K71" s="31"/>
      <c r="L71" s="31"/>
      <c r="M71" s="20"/>
      <c r="N71" s="21"/>
      <c r="O71" s="20"/>
      <c r="P71" s="20"/>
      <c r="Q71" s="20"/>
      <c r="R71" s="37"/>
      <c r="S71" s="37"/>
      <c r="T71" s="37"/>
      <c r="U71" s="37"/>
      <c r="V71" s="20"/>
      <c r="W71" s="25"/>
      <c r="X71" s="25"/>
    </row>
    <row r="72" spans="3:24" x14ac:dyDescent="0.3">
      <c r="C72" s="14"/>
      <c r="D72" s="14"/>
      <c r="E72" s="14"/>
      <c r="F72" s="14"/>
      <c r="G72" s="14"/>
      <c r="H72" s="30"/>
      <c r="I72" s="30"/>
      <c r="J72" s="30"/>
      <c r="K72" s="31"/>
      <c r="L72" s="31"/>
      <c r="M72" s="20"/>
      <c r="N72" s="21"/>
      <c r="O72" s="20"/>
      <c r="P72" s="20"/>
      <c r="Q72" s="20"/>
      <c r="R72" s="37"/>
      <c r="S72" s="37"/>
      <c r="T72" s="37"/>
      <c r="U72" s="37"/>
      <c r="V72" s="20"/>
      <c r="W72" s="25"/>
      <c r="X72" s="25"/>
    </row>
    <row r="73" spans="3:24" x14ac:dyDescent="0.3">
      <c r="C73" s="14"/>
      <c r="D73" s="14"/>
      <c r="E73" s="14"/>
      <c r="F73" s="14"/>
      <c r="G73" s="14"/>
      <c r="H73" s="30"/>
      <c r="I73" s="30"/>
      <c r="J73" s="30"/>
      <c r="K73" s="31"/>
      <c r="L73" s="31"/>
      <c r="M73" s="20"/>
      <c r="N73" s="21"/>
      <c r="O73" s="20"/>
      <c r="P73" s="20"/>
      <c r="Q73" s="20"/>
      <c r="R73" s="37"/>
      <c r="S73" s="37"/>
      <c r="T73" s="37"/>
      <c r="U73" s="37"/>
      <c r="V73" s="20"/>
      <c r="W73" s="25"/>
      <c r="X73" s="25"/>
    </row>
    <row r="74" spans="3:24" x14ac:dyDescent="0.3">
      <c r="C74" s="14"/>
      <c r="D74" s="14"/>
      <c r="E74" s="14"/>
      <c r="F74" s="14"/>
      <c r="G74" s="14"/>
      <c r="H74" s="30"/>
      <c r="I74" s="30"/>
      <c r="J74" s="30"/>
      <c r="K74" s="31"/>
      <c r="L74" s="31"/>
      <c r="M74" s="20"/>
      <c r="N74" s="21"/>
      <c r="O74" s="20"/>
      <c r="P74" s="20"/>
      <c r="Q74" s="20"/>
      <c r="R74" s="37"/>
      <c r="S74" s="37"/>
      <c r="T74" s="37"/>
      <c r="U74" s="37"/>
      <c r="V74" s="20"/>
      <c r="W74" s="25"/>
      <c r="X74" s="25"/>
    </row>
    <row r="75" spans="3:24" x14ac:dyDescent="0.3">
      <c r="C75" s="14"/>
      <c r="D75" s="14"/>
      <c r="E75" s="14"/>
      <c r="F75" s="14"/>
      <c r="G75" s="14"/>
      <c r="H75" s="30"/>
      <c r="I75" s="30"/>
      <c r="J75" s="30"/>
      <c r="K75" s="31"/>
      <c r="L75" s="31"/>
      <c r="M75" s="20"/>
      <c r="N75" s="21"/>
      <c r="O75" s="20"/>
      <c r="P75" s="20"/>
      <c r="Q75" s="20"/>
      <c r="R75" s="37"/>
      <c r="S75" s="37"/>
      <c r="T75" s="37"/>
      <c r="U75" s="37"/>
      <c r="V75" s="20"/>
      <c r="W75" s="25"/>
      <c r="X75" s="25"/>
    </row>
    <row r="76" spans="3:24" x14ac:dyDescent="0.3">
      <c r="C76" s="14"/>
      <c r="D76" s="14"/>
      <c r="E76" s="14"/>
      <c r="F76" s="14"/>
      <c r="G76" s="14"/>
      <c r="H76" s="30"/>
      <c r="I76" s="30"/>
      <c r="J76" s="30"/>
      <c r="K76" s="31"/>
      <c r="L76" s="31"/>
      <c r="M76" s="20"/>
      <c r="N76" s="21"/>
      <c r="O76" s="20"/>
      <c r="P76" s="20"/>
      <c r="Q76" s="20"/>
      <c r="R76" s="37"/>
      <c r="S76" s="37"/>
      <c r="T76" s="37"/>
      <c r="U76" s="37"/>
      <c r="V76" s="20"/>
      <c r="W76" s="25"/>
      <c r="X76" s="25"/>
    </row>
    <row r="77" spans="3:24" x14ac:dyDescent="0.3">
      <c r="C77" s="14"/>
      <c r="D77" s="14"/>
      <c r="E77" s="14"/>
      <c r="F77" s="14"/>
      <c r="G77" s="14"/>
      <c r="H77" s="30"/>
      <c r="I77" s="30"/>
      <c r="J77" s="30"/>
      <c r="K77" s="31"/>
      <c r="L77" s="31"/>
      <c r="M77" s="20"/>
      <c r="N77" s="21"/>
      <c r="O77" s="20"/>
      <c r="P77" s="20"/>
      <c r="Q77" s="20"/>
      <c r="R77" s="37"/>
      <c r="S77" s="37"/>
      <c r="T77" s="37"/>
      <c r="U77" s="37"/>
      <c r="V77" s="20"/>
      <c r="W77" s="25"/>
      <c r="X77" s="25"/>
    </row>
    <row r="78" spans="3:24" x14ac:dyDescent="0.3">
      <c r="C78" s="14"/>
      <c r="D78" s="14"/>
      <c r="E78" s="14"/>
      <c r="F78" s="14"/>
      <c r="G78" s="14"/>
      <c r="H78" s="30"/>
      <c r="I78" s="30"/>
      <c r="J78" s="30"/>
      <c r="K78" s="31"/>
      <c r="L78" s="31"/>
      <c r="M78" s="20"/>
      <c r="N78" s="21"/>
      <c r="O78" s="20"/>
      <c r="P78" s="20"/>
      <c r="Q78" s="20"/>
      <c r="R78" s="37"/>
      <c r="S78" s="37"/>
      <c r="T78" s="37"/>
      <c r="U78" s="37"/>
      <c r="V78" s="20"/>
      <c r="W78" s="25"/>
      <c r="X78" s="25"/>
    </row>
    <row r="79" spans="3:24" x14ac:dyDescent="0.3">
      <c r="C79" s="14"/>
      <c r="D79" s="14"/>
      <c r="E79" s="14"/>
      <c r="F79" s="14"/>
      <c r="G79" s="14"/>
      <c r="H79" s="30"/>
      <c r="I79" s="30"/>
      <c r="J79" s="30"/>
      <c r="K79" s="31"/>
      <c r="L79" s="31"/>
      <c r="M79" s="20"/>
      <c r="N79" s="21"/>
      <c r="O79" s="20"/>
      <c r="P79" s="20"/>
      <c r="Q79" s="20"/>
      <c r="R79" s="37"/>
      <c r="S79" s="37"/>
      <c r="T79" s="37"/>
      <c r="U79" s="37"/>
      <c r="V79" s="20"/>
      <c r="W79" s="25"/>
      <c r="X79" s="25"/>
    </row>
    <row r="80" spans="3:24" x14ac:dyDescent="0.3">
      <c r="C80" s="14"/>
      <c r="D80" s="14"/>
      <c r="E80" s="14"/>
      <c r="F80" s="14"/>
      <c r="G80" s="14"/>
      <c r="H80" s="30"/>
      <c r="I80" s="30"/>
      <c r="J80" s="30"/>
      <c r="K80" s="31"/>
      <c r="L80" s="31"/>
      <c r="M80" s="20"/>
      <c r="N80" s="21"/>
      <c r="O80" s="20"/>
      <c r="P80" s="20"/>
      <c r="Q80" s="20"/>
      <c r="R80" s="37"/>
      <c r="S80" s="37"/>
      <c r="T80" s="37"/>
      <c r="U80" s="37"/>
      <c r="V80" s="20"/>
      <c r="W80" s="25"/>
      <c r="X80" s="25"/>
    </row>
    <row r="81" spans="3:24" x14ac:dyDescent="0.3">
      <c r="C81" s="14"/>
      <c r="D81" s="14"/>
      <c r="E81" s="14"/>
      <c r="F81" s="14"/>
      <c r="G81" s="14"/>
      <c r="H81" s="30"/>
      <c r="I81" s="30"/>
      <c r="J81" s="30"/>
      <c r="K81" s="31"/>
      <c r="L81" s="31"/>
      <c r="M81" s="20"/>
      <c r="N81" s="21"/>
      <c r="O81" s="20"/>
      <c r="P81" s="20"/>
      <c r="Q81" s="20"/>
      <c r="R81" s="37"/>
      <c r="S81" s="37"/>
      <c r="T81" s="37"/>
      <c r="U81" s="37"/>
      <c r="V81" s="20"/>
      <c r="W81" s="25"/>
      <c r="X81" s="25"/>
    </row>
    <row r="82" spans="3:24" x14ac:dyDescent="0.3">
      <c r="C82" s="14"/>
      <c r="D82" s="14"/>
      <c r="E82" s="14"/>
      <c r="F82" s="14"/>
      <c r="G82" s="14"/>
      <c r="H82" s="30"/>
      <c r="I82" s="30"/>
      <c r="J82" s="30"/>
      <c r="K82" s="31"/>
      <c r="L82" s="31"/>
      <c r="M82" s="20"/>
      <c r="N82" s="21"/>
      <c r="O82" s="20"/>
      <c r="P82" s="20"/>
      <c r="Q82" s="20"/>
      <c r="R82" s="37"/>
      <c r="S82" s="37"/>
      <c r="T82" s="37"/>
      <c r="U82" s="37"/>
      <c r="V82" s="20"/>
      <c r="W82" s="25"/>
      <c r="X82" s="25"/>
    </row>
    <row r="83" spans="3:24" x14ac:dyDescent="0.3">
      <c r="C83" s="14"/>
      <c r="D83" s="14"/>
      <c r="E83" s="14"/>
      <c r="F83" s="14"/>
      <c r="G83" s="14"/>
      <c r="H83" s="30"/>
      <c r="I83" s="30"/>
      <c r="J83" s="30"/>
      <c r="K83" s="31"/>
      <c r="L83" s="31"/>
      <c r="M83" s="20"/>
      <c r="N83" s="21"/>
      <c r="O83" s="20"/>
      <c r="P83" s="20"/>
      <c r="Q83" s="20"/>
      <c r="R83" s="37"/>
      <c r="S83" s="37"/>
      <c r="T83" s="37"/>
      <c r="U83" s="37"/>
      <c r="V83" s="20"/>
      <c r="W83" s="25"/>
      <c r="X83" s="25"/>
    </row>
    <row r="84" spans="3:24" x14ac:dyDescent="0.3">
      <c r="C84" s="14"/>
      <c r="D84" s="14"/>
      <c r="E84" s="14"/>
      <c r="F84" s="14"/>
      <c r="G84" s="14"/>
      <c r="H84" s="30"/>
      <c r="I84" s="30"/>
      <c r="J84" s="30"/>
      <c r="K84" s="31"/>
      <c r="L84" s="31"/>
      <c r="M84" s="20"/>
      <c r="N84" s="21"/>
      <c r="O84" s="20"/>
      <c r="P84" s="20"/>
      <c r="Q84" s="20"/>
      <c r="R84" s="37"/>
      <c r="S84" s="37"/>
      <c r="T84" s="37"/>
      <c r="U84" s="37"/>
      <c r="V84" s="20"/>
      <c r="W84" s="25"/>
      <c r="X84" s="25"/>
    </row>
    <row r="85" spans="3:24" x14ac:dyDescent="0.3">
      <c r="C85" s="14"/>
      <c r="D85" s="14"/>
      <c r="E85" s="14"/>
      <c r="F85" s="14"/>
      <c r="G85" s="14"/>
      <c r="H85" s="30"/>
      <c r="I85" s="30"/>
      <c r="J85" s="30"/>
      <c r="K85" s="31"/>
      <c r="L85" s="31"/>
      <c r="M85" s="20"/>
      <c r="N85" s="21"/>
      <c r="O85" s="20"/>
      <c r="P85" s="20"/>
      <c r="Q85" s="20"/>
      <c r="R85" s="37"/>
      <c r="S85" s="37"/>
      <c r="T85" s="37"/>
      <c r="U85" s="37"/>
      <c r="V85" s="20"/>
      <c r="W85" s="25"/>
      <c r="X85" s="25"/>
    </row>
    <row r="86" spans="3:24" x14ac:dyDescent="0.3">
      <c r="C86" s="14"/>
      <c r="D86" s="14"/>
      <c r="E86" s="14"/>
      <c r="F86" s="14"/>
      <c r="G86" s="14"/>
      <c r="H86" s="30"/>
      <c r="I86" s="30"/>
      <c r="J86" s="30"/>
      <c r="K86" s="31"/>
      <c r="L86" s="31"/>
      <c r="M86" s="20"/>
      <c r="N86" s="21"/>
      <c r="O86" s="20"/>
      <c r="P86" s="20"/>
      <c r="Q86" s="20"/>
      <c r="R86" s="37"/>
      <c r="S86" s="37"/>
      <c r="T86" s="37"/>
      <c r="U86" s="37"/>
      <c r="V86" s="20"/>
      <c r="W86" s="25"/>
      <c r="X86" s="25"/>
    </row>
    <row r="87" spans="3:24" x14ac:dyDescent="0.3">
      <c r="C87" s="14"/>
      <c r="D87" s="14"/>
      <c r="E87" s="14"/>
      <c r="F87" s="14"/>
      <c r="G87" s="14"/>
      <c r="H87" s="30"/>
      <c r="I87" s="30"/>
      <c r="J87" s="30"/>
      <c r="K87" s="31"/>
      <c r="L87" s="31"/>
      <c r="M87" s="20"/>
      <c r="N87" s="21"/>
      <c r="O87" s="20"/>
      <c r="P87" s="20"/>
      <c r="Q87" s="20"/>
      <c r="R87" s="37"/>
      <c r="S87" s="37"/>
      <c r="T87" s="37"/>
      <c r="U87" s="37"/>
      <c r="V87" s="20"/>
      <c r="W87" s="25"/>
      <c r="X87" s="25"/>
    </row>
    <row r="88" spans="3:24" x14ac:dyDescent="0.3">
      <c r="C88" s="14"/>
      <c r="D88" s="14"/>
      <c r="E88" s="14"/>
      <c r="F88" s="14"/>
      <c r="G88" s="14"/>
      <c r="H88" s="30"/>
      <c r="I88" s="30"/>
      <c r="J88" s="30"/>
      <c r="K88" s="31"/>
      <c r="L88" s="31"/>
      <c r="M88" s="20"/>
      <c r="N88" s="21"/>
      <c r="O88" s="20"/>
      <c r="P88" s="20"/>
      <c r="Q88" s="20"/>
      <c r="R88" s="37"/>
      <c r="S88" s="37"/>
      <c r="T88" s="37"/>
      <c r="U88" s="37"/>
      <c r="V88" s="20"/>
      <c r="W88" s="25"/>
      <c r="X88" s="25"/>
    </row>
    <row r="89" spans="3:24" x14ac:dyDescent="0.3">
      <c r="C89" s="14"/>
      <c r="D89" s="14"/>
      <c r="E89" s="14"/>
      <c r="F89" s="14"/>
      <c r="G89" s="14"/>
      <c r="H89" s="30"/>
      <c r="I89" s="30"/>
      <c r="J89" s="30"/>
      <c r="K89" s="31"/>
      <c r="L89" s="31"/>
      <c r="M89" s="20"/>
      <c r="N89" s="21"/>
      <c r="O89" s="20"/>
      <c r="P89" s="20"/>
      <c r="Q89" s="20"/>
      <c r="R89" s="37"/>
      <c r="S89" s="37"/>
      <c r="T89" s="37"/>
      <c r="U89" s="37"/>
      <c r="V89" s="20"/>
      <c r="W89" s="25"/>
      <c r="X89" s="25"/>
    </row>
    <row r="90" spans="3:24" x14ac:dyDescent="0.3">
      <c r="C90" s="14"/>
      <c r="D90" s="14"/>
      <c r="E90" s="14"/>
      <c r="F90" s="14"/>
      <c r="G90" s="14"/>
      <c r="H90" s="30"/>
      <c r="I90" s="30"/>
      <c r="J90" s="30"/>
      <c r="K90" s="31"/>
      <c r="L90" s="31"/>
      <c r="M90" s="20"/>
      <c r="N90" s="21"/>
      <c r="O90" s="20"/>
      <c r="P90" s="20"/>
      <c r="Q90" s="20"/>
      <c r="R90" s="37"/>
      <c r="S90" s="37"/>
      <c r="T90" s="37"/>
      <c r="U90" s="37"/>
      <c r="V90" s="20"/>
      <c r="W90" s="25"/>
      <c r="X90" s="25"/>
    </row>
    <row r="91" spans="3:24" x14ac:dyDescent="0.3">
      <c r="C91" s="14"/>
      <c r="D91" s="14"/>
      <c r="E91" s="14"/>
      <c r="F91" s="14"/>
      <c r="G91" s="14"/>
      <c r="H91" s="30"/>
      <c r="I91" s="30"/>
      <c r="J91" s="30"/>
      <c r="K91" s="31"/>
      <c r="L91" s="31"/>
      <c r="M91" s="20"/>
      <c r="N91" s="21"/>
      <c r="O91" s="20"/>
      <c r="P91" s="20"/>
      <c r="Q91" s="20"/>
      <c r="R91" s="37"/>
      <c r="S91" s="37"/>
      <c r="T91" s="37"/>
      <c r="U91" s="37"/>
      <c r="V91" s="20"/>
      <c r="W91" s="25"/>
      <c r="X91" s="25"/>
    </row>
    <row r="92" spans="3:24" x14ac:dyDescent="0.3">
      <c r="C92" s="14"/>
      <c r="D92" s="14"/>
      <c r="E92" s="14"/>
      <c r="F92" s="14"/>
      <c r="G92" s="14"/>
      <c r="H92" s="30"/>
      <c r="I92" s="30"/>
      <c r="J92" s="30"/>
      <c r="K92" s="31"/>
      <c r="L92" s="31"/>
      <c r="M92" s="20"/>
      <c r="N92" s="21"/>
      <c r="O92" s="20"/>
      <c r="P92" s="20"/>
      <c r="Q92" s="20"/>
      <c r="R92" s="37"/>
      <c r="S92" s="37"/>
      <c r="T92" s="37"/>
      <c r="U92" s="37"/>
      <c r="V92" s="20"/>
      <c r="W92" s="25"/>
      <c r="X92" s="25"/>
    </row>
    <row r="93" spans="3:24" x14ac:dyDescent="0.3">
      <c r="C93" s="14"/>
      <c r="D93" s="14"/>
      <c r="E93" s="14"/>
      <c r="F93" s="14"/>
      <c r="G93" s="14"/>
      <c r="H93" s="30"/>
      <c r="I93" s="30"/>
      <c r="J93" s="30"/>
      <c r="K93" s="31"/>
      <c r="L93" s="31"/>
      <c r="M93" s="20"/>
      <c r="N93" s="21"/>
      <c r="O93" s="20"/>
      <c r="P93" s="20"/>
      <c r="Q93" s="20"/>
      <c r="R93" s="37"/>
      <c r="S93" s="37"/>
      <c r="T93" s="37"/>
      <c r="U93" s="37"/>
      <c r="V93" s="20"/>
      <c r="W93" s="25"/>
      <c r="X93" s="25"/>
    </row>
    <row r="94" spans="3:24" x14ac:dyDescent="0.3">
      <c r="C94" s="14"/>
      <c r="D94" s="14"/>
      <c r="E94" s="14"/>
      <c r="F94" s="14"/>
      <c r="G94" s="14"/>
      <c r="H94" s="30"/>
      <c r="I94" s="30"/>
      <c r="J94" s="30"/>
      <c r="K94" s="31"/>
      <c r="L94" s="31"/>
      <c r="M94" s="20"/>
      <c r="N94" s="21"/>
      <c r="O94" s="20"/>
      <c r="P94" s="20"/>
      <c r="Q94" s="20"/>
      <c r="R94" s="37"/>
      <c r="S94" s="37"/>
      <c r="T94" s="37"/>
      <c r="U94" s="37"/>
      <c r="V94" s="20"/>
      <c r="W94" s="25"/>
      <c r="X94" s="25"/>
    </row>
    <row r="95" spans="3:24" x14ac:dyDescent="0.3">
      <c r="C95" s="14"/>
      <c r="D95" s="14"/>
      <c r="E95" s="14"/>
      <c r="F95" s="14"/>
      <c r="G95" s="14"/>
      <c r="H95" s="30"/>
      <c r="I95" s="30"/>
      <c r="J95" s="30"/>
      <c r="K95" s="31"/>
      <c r="L95" s="31"/>
      <c r="M95" s="20"/>
      <c r="N95" s="21"/>
      <c r="O95" s="20"/>
      <c r="P95" s="20"/>
      <c r="Q95" s="20"/>
      <c r="R95" s="37"/>
      <c r="S95" s="37"/>
      <c r="T95" s="37"/>
      <c r="U95" s="37"/>
      <c r="V95" s="20"/>
      <c r="W95" s="25"/>
      <c r="X95" s="25"/>
    </row>
    <row r="96" spans="3:24" x14ac:dyDescent="0.3">
      <c r="C96" s="14"/>
      <c r="D96" s="14"/>
      <c r="E96" s="14"/>
      <c r="F96" s="14"/>
      <c r="G96" s="14"/>
      <c r="H96" s="30"/>
      <c r="I96" s="30"/>
      <c r="J96" s="30"/>
      <c r="K96" s="31"/>
      <c r="L96" s="31"/>
      <c r="M96" s="20"/>
      <c r="N96" s="21"/>
      <c r="O96" s="20"/>
      <c r="P96" s="20"/>
      <c r="Q96" s="20"/>
      <c r="R96" s="37"/>
      <c r="S96" s="37"/>
      <c r="T96" s="37"/>
      <c r="U96" s="37"/>
      <c r="V96" s="20"/>
      <c r="W96" s="25"/>
      <c r="X96" s="25"/>
    </row>
    <row r="97" spans="3:24" x14ac:dyDescent="0.3">
      <c r="C97" s="14"/>
      <c r="D97" s="14"/>
      <c r="E97" s="14"/>
      <c r="F97" s="14"/>
      <c r="G97" s="14"/>
      <c r="H97" s="30"/>
      <c r="I97" s="30"/>
      <c r="J97" s="30"/>
      <c r="K97" s="31"/>
      <c r="L97" s="31"/>
      <c r="M97" s="20"/>
      <c r="N97" s="21"/>
      <c r="O97" s="20"/>
      <c r="P97" s="20"/>
      <c r="Q97" s="20"/>
      <c r="R97" s="37"/>
      <c r="S97" s="37"/>
      <c r="T97" s="37"/>
      <c r="U97" s="37"/>
      <c r="V97" s="20"/>
      <c r="W97" s="25"/>
      <c r="X97" s="25"/>
    </row>
    <row r="98" spans="3:24" x14ac:dyDescent="0.3">
      <c r="C98" s="14"/>
      <c r="D98" s="14"/>
      <c r="E98" s="14"/>
      <c r="F98" s="14"/>
      <c r="G98" s="14"/>
      <c r="H98" s="30"/>
      <c r="I98" s="30"/>
      <c r="J98" s="30"/>
      <c r="K98" s="31"/>
      <c r="L98" s="31"/>
      <c r="M98" s="20"/>
      <c r="N98" s="21"/>
      <c r="O98" s="20"/>
      <c r="P98" s="20"/>
      <c r="Q98" s="20"/>
      <c r="R98" s="37"/>
      <c r="S98" s="37"/>
      <c r="T98" s="37"/>
      <c r="U98" s="37"/>
      <c r="V98" s="20"/>
      <c r="W98" s="25"/>
      <c r="X98" s="25"/>
    </row>
    <row r="99" spans="3:24" x14ac:dyDescent="0.3">
      <c r="C99" s="14"/>
      <c r="D99" s="14"/>
      <c r="E99" s="14"/>
      <c r="F99" s="14"/>
      <c r="G99" s="14"/>
      <c r="H99" s="30"/>
      <c r="I99" s="30"/>
      <c r="J99" s="30"/>
      <c r="K99" s="31"/>
      <c r="L99" s="31"/>
      <c r="M99" s="20"/>
      <c r="N99" s="21"/>
      <c r="O99" s="20"/>
      <c r="P99" s="20"/>
      <c r="Q99" s="20"/>
      <c r="R99" s="37"/>
      <c r="S99" s="37"/>
      <c r="T99" s="37"/>
      <c r="U99" s="37"/>
      <c r="V99" s="20"/>
      <c r="W99" s="25"/>
      <c r="X99" s="25"/>
    </row>
    <row r="100" spans="3:24" x14ac:dyDescent="0.3">
      <c r="C100" s="14"/>
      <c r="D100" s="14"/>
      <c r="E100" s="14"/>
      <c r="F100" s="14"/>
      <c r="G100" s="14"/>
      <c r="H100" s="30"/>
      <c r="I100" s="30"/>
      <c r="J100" s="30"/>
      <c r="K100" s="31"/>
      <c r="L100" s="31"/>
      <c r="M100" s="20"/>
      <c r="N100" s="21"/>
      <c r="O100" s="20"/>
      <c r="P100" s="20"/>
      <c r="Q100" s="20"/>
      <c r="R100" s="37"/>
      <c r="S100" s="37"/>
      <c r="T100" s="37"/>
      <c r="U100" s="37"/>
      <c r="V100" s="20"/>
      <c r="W100" s="25"/>
      <c r="X100" s="25"/>
    </row>
    <row r="101" spans="3:24" x14ac:dyDescent="0.3">
      <c r="C101" s="14"/>
      <c r="D101" s="14"/>
      <c r="E101" s="14"/>
      <c r="F101" s="14"/>
      <c r="G101" s="14"/>
      <c r="H101" s="30"/>
      <c r="I101" s="30"/>
      <c r="J101" s="30"/>
      <c r="K101" s="31"/>
      <c r="L101" s="31"/>
      <c r="M101" s="20"/>
      <c r="N101" s="21"/>
      <c r="O101" s="20"/>
      <c r="P101" s="20"/>
      <c r="Q101" s="20"/>
      <c r="R101" s="37"/>
      <c r="S101" s="37"/>
      <c r="T101" s="37"/>
      <c r="U101" s="37"/>
      <c r="V101" s="20"/>
      <c r="W101" s="25"/>
      <c r="X101" s="25"/>
    </row>
    <row r="102" spans="3:24" x14ac:dyDescent="0.3">
      <c r="C102" s="14"/>
      <c r="D102" s="14"/>
      <c r="E102" s="14"/>
      <c r="F102" s="14"/>
      <c r="G102" s="14"/>
      <c r="H102" s="30"/>
      <c r="I102" s="30"/>
      <c r="J102" s="30"/>
      <c r="K102" s="31"/>
      <c r="L102" s="31"/>
      <c r="M102" s="20"/>
      <c r="N102" s="21"/>
      <c r="O102" s="20"/>
      <c r="P102" s="20"/>
      <c r="Q102" s="20"/>
      <c r="R102" s="37"/>
      <c r="S102" s="37"/>
      <c r="T102" s="37"/>
      <c r="U102" s="37"/>
      <c r="V102" s="20"/>
      <c r="W102" s="25"/>
      <c r="X102" s="25"/>
    </row>
    <row r="103" spans="3:24" x14ac:dyDescent="0.3">
      <c r="C103" s="14"/>
      <c r="D103" s="14"/>
      <c r="E103" s="14"/>
      <c r="F103" s="14"/>
      <c r="G103" s="14"/>
      <c r="H103" s="30"/>
      <c r="I103" s="30"/>
      <c r="J103" s="30"/>
      <c r="K103" s="31"/>
      <c r="L103" s="31"/>
      <c r="M103" s="20"/>
      <c r="N103" s="21"/>
      <c r="O103" s="20"/>
      <c r="P103" s="20"/>
      <c r="Q103" s="20"/>
      <c r="R103" s="37"/>
      <c r="S103" s="37"/>
      <c r="T103" s="37"/>
      <c r="U103" s="37"/>
      <c r="V103" s="20"/>
      <c r="W103" s="25"/>
      <c r="X103" s="25"/>
    </row>
    <row r="104" spans="3:24" x14ac:dyDescent="0.3">
      <c r="C104" s="14"/>
      <c r="D104" s="14"/>
      <c r="E104" s="14"/>
      <c r="F104" s="14"/>
      <c r="G104" s="14"/>
      <c r="H104" s="30"/>
      <c r="I104" s="30"/>
      <c r="J104" s="30"/>
      <c r="K104" s="31"/>
      <c r="L104" s="31"/>
      <c r="M104" s="20"/>
      <c r="N104" s="21"/>
      <c r="O104" s="20"/>
      <c r="P104" s="20"/>
      <c r="Q104" s="20"/>
      <c r="R104" s="37"/>
      <c r="S104" s="37"/>
      <c r="T104" s="37"/>
      <c r="U104" s="37"/>
      <c r="V104" s="20"/>
      <c r="W104" s="25"/>
      <c r="X104" s="25"/>
    </row>
    <row r="105" spans="3:24" x14ac:dyDescent="0.3">
      <c r="C105" s="14"/>
      <c r="D105" s="14"/>
      <c r="E105" s="14"/>
      <c r="F105" s="14"/>
      <c r="G105" s="14"/>
      <c r="H105" s="30"/>
      <c r="I105" s="30"/>
      <c r="J105" s="30"/>
      <c r="K105" s="31"/>
      <c r="L105" s="31"/>
      <c r="M105" s="20"/>
      <c r="N105" s="21"/>
      <c r="O105" s="20"/>
      <c r="P105" s="20"/>
      <c r="Q105" s="20"/>
      <c r="R105" s="37"/>
      <c r="S105" s="37"/>
      <c r="T105" s="37"/>
      <c r="U105" s="37"/>
      <c r="V105" s="20"/>
      <c r="W105" s="25"/>
      <c r="X105" s="25"/>
    </row>
    <row r="106" spans="3:24" x14ac:dyDescent="0.3">
      <c r="C106" s="14"/>
      <c r="D106" s="14"/>
      <c r="E106" s="14"/>
      <c r="F106" s="14"/>
      <c r="G106" s="14"/>
      <c r="H106" s="30"/>
      <c r="I106" s="30"/>
      <c r="J106" s="30"/>
      <c r="K106" s="31"/>
      <c r="L106" s="31"/>
      <c r="M106" s="20"/>
      <c r="N106" s="21"/>
      <c r="O106" s="20"/>
      <c r="P106" s="20"/>
      <c r="Q106" s="20"/>
      <c r="R106" s="37"/>
      <c r="S106" s="37"/>
      <c r="T106" s="37"/>
      <c r="U106" s="37"/>
      <c r="V106" s="20"/>
      <c r="W106" s="25"/>
      <c r="X106" s="25"/>
    </row>
    <row r="107" spans="3:24" x14ac:dyDescent="0.3">
      <c r="C107" s="14"/>
      <c r="D107" s="14"/>
      <c r="E107" s="14"/>
      <c r="F107" s="14"/>
      <c r="G107" s="14"/>
      <c r="H107" s="30"/>
      <c r="I107" s="30"/>
      <c r="J107" s="30"/>
      <c r="K107" s="31"/>
      <c r="L107" s="31"/>
      <c r="M107" s="20"/>
      <c r="N107" s="21"/>
      <c r="O107" s="20"/>
      <c r="P107" s="20"/>
      <c r="Q107" s="20"/>
      <c r="R107" s="37"/>
      <c r="S107" s="37"/>
      <c r="T107" s="37"/>
      <c r="U107" s="37"/>
      <c r="V107" s="20"/>
      <c r="W107" s="25"/>
      <c r="X107" s="25"/>
    </row>
    <row r="108" spans="3:24" x14ac:dyDescent="0.3">
      <c r="C108" s="14"/>
      <c r="D108" s="14"/>
      <c r="E108" s="14"/>
      <c r="F108" s="14"/>
      <c r="G108" s="14"/>
      <c r="H108" s="30"/>
      <c r="I108" s="30"/>
      <c r="J108" s="30"/>
      <c r="K108" s="31"/>
      <c r="L108" s="31"/>
      <c r="M108" s="20"/>
      <c r="N108" s="21"/>
      <c r="O108" s="20"/>
      <c r="P108" s="20"/>
      <c r="Q108" s="20"/>
      <c r="R108" s="37"/>
      <c r="S108" s="37"/>
      <c r="T108" s="37"/>
      <c r="U108" s="37"/>
      <c r="V108" s="20"/>
      <c r="W108" s="25"/>
      <c r="X108" s="25"/>
    </row>
    <row r="109" spans="3:24" x14ac:dyDescent="0.3">
      <c r="C109" s="14"/>
      <c r="D109" s="14"/>
      <c r="E109" s="14"/>
      <c r="F109" s="14"/>
      <c r="G109" s="14"/>
      <c r="H109" s="30"/>
      <c r="I109" s="30"/>
      <c r="J109" s="30"/>
      <c r="K109" s="31"/>
      <c r="L109" s="31"/>
      <c r="M109" s="20"/>
      <c r="N109" s="21"/>
      <c r="O109" s="20"/>
      <c r="P109" s="20"/>
      <c r="Q109" s="20"/>
      <c r="R109" s="37"/>
      <c r="S109" s="37"/>
      <c r="T109" s="37"/>
      <c r="U109" s="37"/>
      <c r="V109" s="20"/>
      <c r="W109" s="25"/>
      <c r="X109" s="25"/>
    </row>
    <row r="110" spans="3:24" x14ac:dyDescent="0.3">
      <c r="C110" s="14"/>
      <c r="D110" s="14"/>
      <c r="E110" s="14"/>
      <c r="F110" s="14"/>
      <c r="G110" s="14"/>
      <c r="H110" s="30"/>
      <c r="I110" s="30"/>
      <c r="J110" s="30"/>
      <c r="K110" s="31"/>
      <c r="L110" s="31"/>
      <c r="M110" s="20"/>
      <c r="N110" s="21"/>
      <c r="O110" s="20"/>
      <c r="P110" s="20"/>
      <c r="Q110" s="20"/>
      <c r="R110" s="37"/>
      <c r="S110" s="37"/>
      <c r="T110" s="37"/>
      <c r="U110" s="37"/>
      <c r="V110" s="20"/>
      <c r="W110" s="25"/>
      <c r="X110" s="25"/>
    </row>
    <row r="111" spans="3:24" x14ac:dyDescent="0.3">
      <c r="C111" s="14"/>
      <c r="D111" s="14"/>
      <c r="E111" s="14"/>
      <c r="F111" s="14"/>
      <c r="G111" s="14"/>
      <c r="H111" s="30"/>
      <c r="I111" s="30"/>
      <c r="J111" s="30"/>
      <c r="K111" s="31"/>
      <c r="L111" s="31"/>
      <c r="M111" s="20"/>
      <c r="N111" s="21"/>
      <c r="O111" s="20"/>
      <c r="P111" s="20"/>
      <c r="Q111" s="20"/>
      <c r="R111" s="37"/>
      <c r="S111" s="37"/>
      <c r="T111" s="37"/>
      <c r="U111" s="37"/>
      <c r="V111" s="20"/>
      <c r="W111" s="25"/>
      <c r="X111" s="25"/>
    </row>
    <row r="112" spans="3:24" x14ac:dyDescent="0.3">
      <c r="C112" s="14"/>
      <c r="D112" s="14"/>
      <c r="E112" s="14"/>
      <c r="F112" s="14"/>
      <c r="G112" s="14"/>
      <c r="H112" s="30"/>
      <c r="I112" s="30"/>
      <c r="J112" s="30"/>
      <c r="K112" s="31"/>
      <c r="L112" s="31"/>
      <c r="M112" s="20"/>
      <c r="N112" s="21"/>
      <c r="O112" s="20"/>
      <c r="P112" s="20"/>
      <c r="Q112" s="20"/>
      <c r="R112" s="37"/>
      <c r="S112" s="37"/>
      <c r="T112" s="37"/>
      <c r="U112" s="37"/>
      <c r="V112" s="20"/>
      <c r="W112" s="25"/>
      <c r="X112" s="25"/>
    </row>
    <row r="113" spans="3:24" x14ac:dyDescent="0.3">
      <c r="C113" s="14"/>
      <c r="D113" s="14"/>
      <c r="E113" s="14"/>
      <c r="F113" s="14"/>
      <c r="G113" s="14"/>
      <c r="H113" s="30"/>
      <c r="I113" s="30"/>
      <c r="J113" s="30"/>
      <c r="K113" s="31"/>
      <c r="L113" s="31"/>
      <c r="M113" s="20"/>
      <c r="N113" s="21"/>
      <c r="O113" s="20"/>
      <c r="P113" s="20"/>
      <c r="Q113" s="20"/>
      <c r="R113" s="37"/>
      <c r="S113" s="37"/>
      <c r="T113" s="37"/>
      <c r="U113" s="37"/>
      <c r="V113" s="20"/>
      <c r="W113" s="25"/>
      <c r="X113" s="25"/>
    </row>
    <row r="114" spans="3:24" x14ac:dyDescent="0.3">
      <c r="C114" s="14"/>
      <c r="D114" s="14"/>
      <c r="E114" s="14"/>
      <c r="F114" s="14"/>
      <c r="G114" s="14"/>
      <c r="H114" s="30"/>
      <c r="I114" s="30"/>
      <c r="J114" s="30"/>
      <c r="K114" s="31"/>
      <c r="L114" s="31"/>
      <c r="M114" s="20"/>
      <c r="N114" s="21"/>
      <c r="O114" s="20"/>
      <c r="P114" s="20"/>
      <c r="Q114" s="20"/>
      <c r="R114" s="37"/>
      <c r="S114" s="37"/>
      <c r="T114" s="37"/>
      <c r="U114" s="37"/>
      <c r="V114" s="20"/>
      <c r="W114" s="25"/>
      <c r="X114" s="25"/>
    </row>
    <row r="115" spans="3:24" x14ac:dyDescent="0.3">
      <c r="C115" s="14"/>
      <c r="D115" s="14"/>
      <c r="E115" s="14"/>
      <c r="F115" s="14"/>
      <c r="G115" s="14"/>
      <c r="H115" s="30"/>
      <c r="I115" s="30"/>
      <c r="J115" s="30"/>
      <c r="K115" s="31"/>
      <c r="L115" s="31"/>
      <c r="M115" s="20"/>
      <c r="N115" s="21"/>
      <c r="O115" s="20"/>
      <c r="P115" s="20"/>
      <c r="Q115" s="20"/>
      <c r="R115" s="37"/>
      <c r="S115" s="37"/>
      <c r="T115" s="37"/>
      <c r="U115" s="37"/>
      <c r="V115" s="20"/>
      <c r="W115" s="25"/>
      <c r="X115" s="25"/>
    </row>
    <row r="116" spans="3:24" x14ac:dyDescent="0.3">
      <c r="C116" s="14"/>
      <c r="D116" s="14"/>
      <c r="E116" s="14"/>
      <c r="F116" s="14"/>
      <c r="G116" s="14"/>
      <c r="H116" s="30"/>
      <c r="I116" s="30"/>
      <c r="J116" s="30"/>
      <c r="K116" s="31"/>
      <c r="L116" s="31"/>
      <c r="M116" s="20"/>
      <c r="N116" s="21"/>
      <c r="O116" s="20"/>
      <c r="P116" s="20"/>
      <c r="Q116" s="20"/>
      <c r="R116" s="37"/>
      <c r="S116" s="37"/>
      <c r="T116" s="37"/>
      <c r="U116" s="37"/>
      <c r="V116" s="20"/>
      <c r="W116" s="25"/>
      <c r="X116" s="25"/>
    </row>
    <row r="117" spans="3:24" x14ac:dyDescent="0.3">
      <c r="C117" s="14"/>
      <c r="D117" s="14"/>
      <c r="E117" s="14"/>
      <c r="F117" s="14"/>
      <c r="G117" s="14"/>
      <c r="H117" s="30"/>
      <c r="I117" s="30"/>
      <c r="J117" s="30"/>
      <c r="K117" s="31"/>
      <c r="L117" s="31"/>
      <c r="M117" s="20"/>
      <c r="N117" s="21"/>
      <c r="O117" s="20"/>
      <c r="P117" s="20"/>
      <c r="Q117" s="20"/>
      <c r="R117" s="37"/>
      <c r="S117" s="37"/>
      <c r="T117" s="37"/>
      <c r="U117" s="37"/>
      <c r="V117" s="20"/>
      <c r="W117" s="25"/>
      <c r="X117" s="25"/>
    </row>
    <row r="118" spans="3:24" x14ac:dyDescent="0.3">
      <c r="C118" s="14"/>
      <c r="D118" s="14"/>
      <c r="E118" s="14"/>
      <c r="F118" s="14"/>
      <c r="G118" s="14"/>
      <c r="H118" s="30"/>
      <c r="I118" s="30"/>
      <c r="J118" s="30"/>
      <c r="K118" s="31"/>
      <c r="L118" s="31"/>
      <c r="M118" s="20"/>
      <c r="N118" s="21"/>
      <c r="O118" s="20"/>
      <c r="P118" s="20"/>
      <c r="Q118" s="20"/>
      <c r="R118" s="37"/>
      <c r="S118" s="37"/>
      <c r="T118" s="37"/>
      <c r="U118" s="37"/>
      <c r="V118" s="20"/>
      <c r="W118" s="25"/>
      <c r="X118" s="25"/>
    </row>
    <row r="119" spans="3:24" x14ac:dyDescent="0.3">
      <c r="C119" s="14"/>
      <c r="D119" s="14"/>
      <c r="E119" s="14"/>
      <c r="F119" s="14"/>
      <c r="G119" s="14"/>
      <c r="H119" s="30"/>
      <c r="I119" s="30"/>
      <c r="J119" s="30"/>
      <c r="K119" s="31"/>
      <c r="L119" s="31"/>
      <c r="M119" s="20"/>
      <c r="N119" s="21"/>
      <c r="O119" s="20"/>
      <c r="P119" s="20"/>
      <c r="Q119" s="20"/>
      <c r="R119" s="37"/>
      <c r="S119" s="37"/>
      <c r="T119" s="37"/>
      <c r="U119" s="37"/>
      <c r="V119" s="20"/>
      <c r="W119" s="25"/>
      <c r="X119" s="25"/>
    </row>
    <row r="120" spans="3:24" x14ac:dyDescent="0.3">
      <c r="C120" s="14"/>
      <c r="D120" s="14"/>
      <c r="E120" s="14"/>
      <c r="F120" s="14"/>
      <c r="G120" s="14"/>
      <c r="H120" s="30"/>
      <c r="I120" s="30"/>
      <c r="J120" s="30"/>
      <c r="K120" s="31"/>
      <c r="L120" s="31"/>
      <c r="M120" s="20"/>
      <c r="N120" s="21"/>
      <c r="O120" s="20"/>
      <c r="P120" s="20"/>
      <c r="Q120" s="20"/>
      <c r="R120" s="37"/>
      <c r="S120" s="37"/>
      <c r="T120" s="37"/>
      <c r="U120" s="37"/>
      <c r="V120" s="20"/>
      <c r="W120" s="25"/>
      <c r="X120" s="25"/>
    </row>
    <row r="121" spans="3:24" x14ac:dyDescent="0.3">
      <c r="C121" s="14"/>
      <c r="D121" s="14"/>
      <c r="E121" s="14"/>
      <c r="F121" s="14"/>
      <c r="G121" s="14"/>
      <c r="H121" s="30"/>
      <c r="I121" s="30"/>
      <c r="J121" s="30"/>
      <c r="K121" s="31"/>
      <c r="L121" s="31"/>
      <c r="M121" s="20"/>
      <c r="N121" s="21"/>
      <c r="O121" s="20"/>
      <c r="P121" s="20"/>
      <c r="Q121" s="20"/>
      <c r="R121" s="37"/>
      <c r="S121" s="37"/>
      <c r="T121" s="37"/>
      <c r="U121" s="37"/>
      <c r="V121" s="20"/>
      <c r="W121" s="25"/>
      <c r="X121" s="25"/>
    </row>
    <row r="122" spans="3:24" x14ac:dyDescent="0.3">
      <c r="C122" s="14"/>
      <c r="D122" s="14"/>
      <c r="E122" s="14"/>
      <c r="F122" s="14"/>
      <c r="G122" s="14"/>
      <c r="H122" s="30"/>
      <c r="I122" s="30"/>
      <c r="J122" s="30"/>
      <c r="K122" s="31"/>
      <c r="L122" s="31"/>
      <c r="M122" s="20"/>
      <c r="N122" s="21"/>
      <c r="O122" s="20"/>
      <c r="P122" s="20"/>
      <c r="Q122" s="20"/>
      <c r="R122" s="37"/>
      <c r="S122" s="37"/>
      <c r="T122" s="37"/>
      <c r="U122" s="37"/>
      <c r="V122" s="20"/>
      <c r="W122" s="25"/>
      <c r="X122" s="25"/>
    </row>
    <row r="123" spans="3:24" x14ac:dyDescent="0.3">
      <c r="C123" s="14"/>
      <c r="D123" s="14"/>
      <c r="E123" s="14"/>
      <c r="F123" s="14"/>
      <c r="G123" s="14"/>
      <c r="H123" s="30"/>
      <c r="I123" s="30"/>
      <c r="J123" s="30"/>
      <c r="K123" s="31"/>
      <c r="L123" s="31"/>
      <c r="M123" s="20"/>
      <c r="N123" s="21"/>
      <c r="O123" s="20"/>
      <c r="P123" s="20"/>
      <c r="Q123" s="20"/>
      <c r="R123" s="37"/>
      <c r="S123" s="37"/>
      <c r="T123" s="37"/>
      <c r="U123" s="37"/>
      <c r="V123" s="20"/>
      <c r="W123" s="25"/>
      <c r="X123" s="25"/>
    </row>
    <row r="124" spans="3:24" x14ac:dyDescent="0.3">
      <c r="C124" s="14"/>
      <c r="D124" s="14"/>
      <c r="E124" s="14"/>
      <c r="F124" s="14"/>
      <c r="G124" s="14"/>
      <c r="H124" s="30"/>
      <c r="I124" s="30"/>
      <c r="J124" s="30"/>
      <c r="K124" s="31"/>
      <c r="L124" s="31"/>
      <c r="M124" s="20"/>
      <c r="N124" s="21"/>
      <c r="O124" s="20"/>
      <c r="P124" s="20"/>
      <c r="Q124" s="20"/>
      <c r="R124" s="37"/>
      <c r="S124" s="37"/>
      <c r="T124" s="37"/>
      <c r="U124" s="37"/>
      <c r="V124" s="20"/>
      <c r="W124" s="25"/>
      <c r="X124" s="25"/>
    </row>
    <row r="125" spans="3:24" x14ac:dyDescent="0.3">
      <c r="C125" s="14"/>
      <c r="D125" s="14"/>
      <c r="E125" s="14"/>
      <c r="F125" s="14"/>
      <c r="G125" s="14"/>
      <c r="H125" s="30"/>
      <c r="I125" s="30"/>
      <c r="J125" s="30"/>
      <c r="K125" s="31"/>
      <c r="L125" s="31"/>
      <c r="M125" s="20"/>
      <c r="N125" s="21"/>
      <c r="O125" s="20"/>
      <c r="P125" s="20"/>
      <c r="Q125" s="20"/>
      <c r="R125" s="37"/>
      <c r="S125" s="37"/>
      <c r="T125" s="37"/>
      <c r="U125" s="37"/>
      <c r="V125" s="20"/>
      <c r="W125" s="25"/>
      <c r="X125" s="25"/>
    </row>
    <row r="126" spans="3:24" x14ac:dyDescent="0.3">
      <c r="C126" s="14"/>
      <c r="D126" s="14"/>
      <c r="E126" s="14"/>
      <c r="F126" s="14"/>
      <c r="G126" s="14"/>
      <c r="H126" s="30"/>
      <c r="I126" s="30"/>
      <c r="J126" s="30"/>
      <c r="K126" s="31"/>
      <c r="L126" s="31"/>
      <c r="M126" s="20"/>
      <c r="N126" s="21"/>
      <c r="O126" s="20"/>
      <c r="P126" s="20"/>
      <c r="Q126" s="20"/>
      <c r="R126" s="37"/>
      <c r="S126" s="37"/>
      <c r="T126" s="37"/>
      <c r="U126" s="37"/>
      <c r="V126" s="20"/>
      <c r="W126" s="25"/>
      <c r="X126" s="25"/>
    </row>
    <row r="127" spans="3:24" x14ac:dyDescent="0.3">
      <c r="C127" s="14"/>
      <c r="D127" s="14"/>
      <c r="E127" s="14"/>
      <c r="F127" s="14"/>
      <c r="G127" s="14"/>
      <c r="H127" s="30"/>
      <c r="I127" s="30"/>
      <c r="J127" s="30"/>
      <c r="K127" s="31"/>
      <c r="L127" s="31"/>
      <c r="M127" s="20"/>
      <c r="N127" s="21"/>
      <c r="O127" s="20"/>
      <c r="P127" s="20"/>
      <c r="Q127" s="20"/>
      <c r="R127" s="37"/>
      <c r="S127" s="37"/>
      <c r="T127" s="37"/>
      <c r="U127" s="37"/>
      <c r="V127" s="20"/>
      <c r="W127" s="25"/>
      <c r="X127" s="25"/>
    </row>
    <row r="128" spans="3:24" x14ac:dyDescent="0.3">
      <c r="C128" s="14"/>
      <c r="D128" s="14"/>
      <c r="E128" s="14"/>
      <c r="F128" s="14"/>
      <c r="G128" s="14"/>
      <c r="H128" s="30"/>
      <c r="I128" s="30"/>
      <c r="J128" s="30"/>
      <c r="K128" s="31"/>
      <c r="L128" s="31"/>
      <c r="M128" s="20"/>
      <c r="N128" s="21"/>
      <c r="O128" s="20"/>
      <c r="P128" s="20"/>
      <c r="Q128" s="20"/>
      <c r="R128" s="37"/>
      <c r="S128" s="37"/>
      <c r="T128" s="37"/>
      <c r="U128" s="37"/>
      <c r="V128" s="20"/>
      <c r="W128" s="25"/>
      <c r="X128" s="25"/>
    </row>
    <row r="129" spans="3:24" x14ac:dyDescent="0.3">
      <c r="C129" s="14"/>
      <c r="D129" s="14"/>
      <c r="E129" s="14"/>
      <c r="F129" s="14"/>
      <c r="G129" s="14"/>
      <c r="H129" s="30"/>
      <c r="I129" s="30"/>
      <c r="J129" s="30"/>
      <c r="K129" s="31"/>
      <c r="L129" s="31"/>
      <c r="M129" s="20"/>
      <c r="N129" s="21"/>
      <c r="O129" s="20"/>
      <c r="P129" s="20"/>
      <c r="Q129" s="20"/>
      <c r="R129" s="37"/>
      <c r="S129" s="37"/>
      <c r="T129" s="37"/>
      <c r="U129" s="37"/>
      <c r="V129" s="20"/>
      <c r="W129" s="25"/>
      <c r="X129" s="25"/>
    </row>
    <row r="130" spans="3:24" x14ac:dyDescent="0.3">
      <c r="C130" s="14"/>
      <c r="D130" s="14"/>
      <c r="E130" s="14"/>
      <c r="F130" s="14"/>
      <c r="G130" s="14"/>
      <c r="H130" s="30"/>
      <c r="I130" s="30"/>
      <c r="J130" s="30"/>
      <c r="K130" s="31"/>
      <c r="L130" s="31"/>
      <c r="M130" s="20"/>
      <c r="N130" s="21"/>
      <c r="O130" s="20"/>
      <c r="P130" s="20"/>
      <c r="Q130" s="20"/>
      <c r="R130" s="37"/>
      <c r="S130" s="37"/>
      <c r="T130" s="37"/>
      <c r="U130" s="37"/>
      <c r="V130" s="20"/>
      <c r="W130" s="25"/>
      <c r="X130" s="25"/>
    </row>
    <row r="131" spans="3:24" x14ac:dyDescent="0.3">
      <c r="C131" s="14"/>
      <c r="D131" s="14"/>
      <c r="E131" s="14"/>
      <c r="F131" s="14"/>
      <c r="G131" s="14"/>
      <c r="H131" s="30"/>
      <c r="I131" s="30"/>
      <c r="J131" s="30"/>
      <c r="K131" s="31"/>
      <c r="L131" s="31"/>
      <c r="M131" s="20"/>
      <c r="N131" s="21"/>
      <c r="O131" s="20"/>
      <c r="P131" s="20"/>
      <c r="Q131" s="20"/>
      <c r="R131" s="37"/>
      <c r="S131" s="37"/>
      <c r="T131" s="37"/>
      <c r="U131" s="37"/>
      <c r="V131" s="20"/>
      <c r="W131" s="25"/>
      <c r="X131" s="25"/>
    </row>
    <row r="132" spans="3:24" x14ac:dyDescent="0.3">
      <c r="C132" s="14"/>
      <c r="D132" s="14"/>
      <c r="E132" s="14"/>
      <c r="F132" s="14"/>
      <c r="G132" s="14"/>
      <c r="H132" s="30"/>
      <c r="I132" s="30"/>
      <c r="J132" s="30"/>
      <c r="K132" s="31"/>
      <c r="L132" s="31"/>
      <c r="M132" s="20"/>
      <c r="N132" s="21"/>
      <c r="O132" s="20"/>
      <c r="P132" s="20"/>
      <c r="Q132" s="20"/>
      <c r="R132" s="37"/>
      <c r="S132" s="37"/>
      <c r="T132" s="37"/>
      <c r="U132" s="37"/>
      <c r="V132" s="20"/>
      <c r="W132" s="25"/>
      <c r="X132" s="25"/>
    </row>
    <row r="133" spans="3:24" x14ac:dyDescent="0.3">
      <c r="C133" s="14"/>
      <c r="D133" s="14"/>
      <c r="E133" s="14"/>
      <c r="F133" s="14"/>
      <c r="G133" s="14"/>
      <c r="H133" s="30"/>
      <c r="I133" s="30"/>
      <c r="J133" s="30"/>
      <c r="K133" s="31"/>
      <c r="L133" s="31"/>
      <c r="M133" s="20"/>
      <c r="N133" s="21"/>
      <c r="O133" s="20"/>
      <c r="P133" s="20"/>
      <c r="Q133" s="20"/>
      <c r="R133" s="37"/>
      <c r="S133" s="37"/>
      <c r="T133" s="37"/>
      <c r="U133" s="37"/>
      <c r="V133" s="20"/>
      <c r="W133" s="25"/>
      <c r="X133" s="25"/>
    </row>
    <row r="134" spans="3:24" x14ac:dyDescent="0.3">
      <c r="C134" s="14"/>
      <c r="D134" s="14"/>
      <c r="E134" s="14"/>
      <c r="F134" s="14"/>
      <c r="G134" s="14"/>
      <c r="H134" s="30"/>
      <c r="I134" s="30"/>
      <c r="J134" s="30"/>
      <c r="K134" s="31"/>
      <c r="L134" s="31"/>
      <c r="M134" s="20"/>
      <c r="N134" s="21"/>
      <c r="O134" s="20"/>
      <c r="P134" s="20"/>
      <c r="Q134" s="20"/>
      <c r="R134" s="37"/>
      <c r="S134" s="37"/>
      <c r="T134" s="37"/>
      <c r="U134" s="37"/>
      <c r="V134" s="20"/>
      <c r="W134" s="25"/>
      <c r="X134" s="25"/>
    </row>
    <row r="135" spans="3:24" x14ac:dyDescent="0.3">
      <c r="C135" s="14"/>
      <c r="D135" s="14"/>
      <c r="E135" s="14"/>
      <c r="F135" s="14"/>
      <c r="G135" s="14"/>
      <c r="H135" s="30"/>
      <c r="I135" s="30"/>
      <c r="J135" s="30"/>
      <c r="K135" s="31"/>
      <c r="L135" s="31"/>
      <c r="M135" s="20"/>
      <c r="N135" s="21"/>
      <c r="O135" s="20"/>
      <c r="P135" s="20"/>
      <c r="Q135" s="20"/>
      <c r="R135" s="37"/>
      <c r="S135" s="37"/>
      <c r="T135" s="37"/>
      <c r="U135" s="37"/>
      <c r="V135" s="20"/>
      <c r="W135" s="25"/>
      <c r="X135" s="25"/>
    </row>
    <row r="136" spans="3:24" x14ac:dyDescent="0.3">
      <c r="C136" s="14"/>
      <c r="D136" s="14"/>
      <c r="E136" s="14"/>
      <c r="F136" s="14"/>
      <c r="G136" s="14"/>
      <c r="H136" s="30"/>
      <c r="I136" s="30"/>
      <c r="J136" s="30"/>
      <c r="K136" s="31"/>
      <c r="L136" s="31"/>
      <c r="M136" s="20"/>
      <c r="N136" s="21"/>
      <c r="O136" s="20"/>
      <c r="P136" s="20"/>
      <c r="Q136" s="20"/>
      <c r="R136" s="37"/>
      <c r="S136" s="37"/>
      <c r="T136" s="37"/>
      <c r="U136" s="37"/>
      <c r="V136" s="20"/>
      <c r="W136" s="25"/>
      <c r="X136" s="25"/>
    </row>
    <row r="137" spans="3:24" x14ac:dyDescent="0.3">
      <c r="C137" s="14"/>
      <c r="D137" s="14"/>
      <c r="E137" s="14"/>
      <c r="F137" s="14"/>
      <c r="G137" s="14"/>
      <c r="H137" s="30"/>
      <c r="I137" s="30"/>
      <c r="J137" s="30"/>
      <c r="K137" s="31"/>
      <c r="L137" s="31"/>
      <c r="M137" s="20"/>
      <c r="N137" s="21"/>
      <c r="O137" s="20"/>
      <c r="P137" s="20"/>
      <c r="Q137" s="20"/>
      <c r="R137" s="37"/>
      <c r="S137" s="37"/>
      <c r="T137" s="37"/>
      <c r="U137" s="37"/>
      <c r="V137" s="20"/>
      <c r="W137" s="25"/>
      <c r="X137" s="25"/>
    </row>
    <row r="138" spans="3:24" x14ac:dyDescent="0.3">
      <c r="C138" s="14"/>
      <c r="D138" s="14"/>
      <c r="E138" s="14"/>
      <c r="F138" s="14"/>
      <c r="G138" s="14"/>
      <c r="H138" s="30"/>
      <c r="I138" s="30"/>
      <c r="J138" s="30"/>
      <c r="K138" s="31"/>
      <c r="L138" s="31"/>
      <c r="M138" s="20"/>
      <c r="N138" s="21"/>
      <c r="O138" s="20"/>
      <c r="P138" s="20"/>
      <c r="Q138" s="20"/>
      <c r="R138" s="37"/>
      <c r="S138" s="37"/>
      <c r="T138" s="37"/>
      <c r="U138" s="37"/>
      <c r="V138" s="20"/>
      <c r="W138" s="25"/>
      <c r="X138" s="25"/>
    </row>
    <row r="139" spans="3:24" x14ac:dyDescent="0.3">
      <c r="C139" s="14"/>
      <c r="D139" s="14"/>
      <c r="E139" s="14"/>
      <c r="F139" s="14"/>
      <c r="G139" s="14"/>
      <c r="H139" s="30"/>
      <c r="I139" s="30"/>
      <c r="J139" s="30"/>
      <c r="K139" s="31"/>
      <c r="L139" s="31"/>
      <c r="M139" s="20"/>
      <c r="N139" s="21"/>
      <c r="O139" s="20"/>
      <c r="P139" s="20"/>
      <c r="Q139" s="20"/>
      <c r="R139" s="37"/>
      <c r="S139" s="37"/>
      <c r="T139" s="37"/>
      <c r="U139" s="37"/>
      <c r="V139" s="20"/>
      <c r="W139" s="25"/>
      <c r="X139" s="25"/>
    </row>
    <row r="140" spans="3:24" x14ac:dyDescent="0.3">
      <c r="C140" s="14"/>
      <c r="D140" s="14"/>
      <c r="E140" s="14"/>
      <c r="F140" s="14"/>
      <c r="G140" s="14"/>
      <c r="H140" s="30"/>
      <c r="I140" s="30"/>
      <c r="J140" s="30"/>
      <c r="K140" s="31"/>
      <c r="L140" s="31"/>
      <c r="M140" s="20"/>
      <c r="N140" s="21"/>
      <c r="O140" s="20"/>
      <c r="P140" s="20"/>
      <c r="Q140" s="20"/>
      <c r="R140" s="37"/>
      <c r="S140" s="37"/>
      <c r="T140" s="37"/>
      <c r="U140" s="37"/>
      <c r="V140" s="20"/>
      <c r="W140" s="25"/>
      <c r="X140" s="25"/>
    </row>
    <row r="141" spans="3:24" x14ac:dyDescent="0.3">
      <c r="C141" s="14"/>
      <c r="D141" s="14"/>
      <c r="E141" s="14"/>
      <c r="F141" s="14"/>
      <c r="G141" s="14"/>
      <c r="H141" s="30"/>
      <c r="I141" s="30"/>
      <c r="J141" s="30"/>
      <c r="K141" s="31"/>
      <c r="L141" s="31"/>
      <c r="M141" s="20"/>
      <c r="N141" s="21"/>
      <c r="O141" s="20"/>
      <c r="P141" s="20"/>
      <c r="Q141" s="20"/>
      <c r="R141" s="37"/>
      <c r="S141" s="37"/>
      <c r="T141" s="37"/>
      <c r="U141" s="37"/>
      <c r="V141" s="20"/>
      <c r="W141" s="25"/>
      <c r="X141" s="25"/>
    </row>
    <row r="142" spans="3:24" x14ac:dyDescent="0.3">
      <c r="C142" s="14"/>
      <c r="D142" s="14"/>
      <c r="E142" s="14"/>
      <c r="F142" s="14"/>
      <c r="G142" s="14"/>
      <c r="H142" s="30"/>
      <c r="I142" s="30"/>
      <c r="J142" s="30"/>
      <c r="K142" s="31"/>
      <c r="L142" s="31"/>
      <c r="M142" s="20"/>
      <c r="N142" s="21"/>
      <c r="O142" s="20"/>
      <c r="P142" s="20"/>
      <c r="Q142" s="20"/>
      <c r="R142" s="37"/>
      <c r="S142" s="37"/>
      <c r="T142" s="37"/>
      <c r="U142" s="37"/>
      <c r="V142" s="20"/>
      <c r="W142" s="25"/>
      <c r="X142" s="25"/>
    </row>
    <row r="143" spans="3:24" x14ac:dyDescent="0.3">
      <c r="C143" s="14"/>
      <c r="D143" s="14"/>
      <c r="E143" s="14"/>
      <c r="F143" s="14"/>
      <c r="G143" s="14"/>
      <c r="H143" s="30"/>
      <c r="I143" s="30"/>
      <c r="J143" s="30"/>
      <c r="K143" s="31"/>
      <c r="L143" s="31"/>
      <c r="M143" s="20"/>
      <c r="N143" s="21"/>
      <c r="O143" s="20"/>
      <c r="P143" s="20"/>
      <c r="Q143" s="20"/>
      <c r="R143" s="37"/>
      <c r="S143" s="37"/>
      <c r="T143" s="37"/>
      <c r="U143" s="37"/>
      <c r="V143" s="20"/>
      <c r="W143" s="25"/>
      <c r="X143" s="25"/>
    </row>
    <row r="144" spans="3:24" x14ac:dyDescent="0.3">
      <c r="C144" s="14"/>
      <c r="D144" s="14"/>
      <c r="E144" s="14"/>
      <c r="F144" s="14"/>
      <c r="G144" s="14"/>
      <c r="H144" s="30"/>
      <c r="I144" s="30"/>
      <c r="J144" s="30"/>
      <c r="K144" s="31"/>
      <c r="L144" s="31"/>
      <c r="M144" s="20"/>
      <c r="N144" s="21"/>
      <c r="O144" s="20"/>
      <c r="P144" s="20"/>
      <c r="Q144" s="20"/>
      <c r="R144" s="37"/>
      <c r="S144" s="37"/>
      <c r="T144" s="37"/>
      <c r="U144" s="37"/>
      <c r="V144" s="20"/>
      <c r="W144" s="25"/>
      <c r="X144" s="25"/>
    </row>
    <row r="145" spans="3:24" x14ac:dyDescent="0.3">
      <c r="C145" s="14"/>
      <c r="D145" s="14"/>
      <c r="E145" s="14"/>
      <c r="F145" s="14"/>
      <c r="G145" s="14"/>
      <c r="H145" s="30"/>
      <c r="I145" s="30"/>
      <c r="J145" s="30"/>
      <c r="K145" s="31"/>
      <c r="L145" s="31"/>
      <c r="M145" s="20"/>
      <c r="N145" s="21"/>
      <c r="O145" s="20"/>
      <c r="P145" s="20"/>
      <c r="Q145" s="20"/>
      <c r="R145" s="37"/>
      <c r="S145" s="37"/>
      <c r="T145" s="37"/>
      <c r="U145" s="37"/>
      <c r="V145" s="20"/>
      <c r="W145" s="25"/>
      <c r="X145" s="25"/>
    </row>
    <row r="146" spans="3:24" x14ac:dyDescent="0.3">
      <c r="C146" s="14"/>
      <c r="D146" s="14"/>
      <c r="E146" s="14"/>
      <c r="F146" s="14"/>
      <c r="G146" s="14"/>
      <c r="H146" s="30"/>
      <c r="I146" s="30"/>
      <c r="J146" s="30"/>
      <c r="K146" s="31"/>
      <c r="L146" s="31"/>
      <c r="M146" s="20"/>
      <c r="N146" s="21"/>
      <c r="O146" s="20"/>
      <c r="P146" s="20"/>
      <c r="Q146" s="20"/>
      <c r="R146" s="37"/>
      <c r="S146" s="37"/>
      <c r="T146" s="37"/>
      <c r="U146" s="37"/>
      <c r="V146" s="20"/>
      <c r="W146" s="25"/>
      <c r="X146" s="25"/>
    </row>
    <row r="147" spans="3:24" x14ac:dyDescent="0.3">
      <c r="C147" s="14"/>
      <c r="D147" s="14"/>
      <c r="E147" s="14"/>
      <c r="F147" s="14"/>
      <c r="G147" s="14"/>
      <c r="H147" s="30"/>
      <c r="I147" s="30"/>
      <c r="J147" s="30"/>
      <c r="K147" s="31"/>
      <c r="L147" s="31"/>
      <c r="M147" s="20"/>
      <c r="N147" s="21"/>
      <c r="O147" s="20"/>
      <c r="P147" s="20"/>
      <c r="Q147" s="20"/>
      <c r="R147" s="37"/>
      <c r="S147" s="37"/>
      <c r="T147" s="37"/>
      <c r="U147" s="37"/>
      <c r="V147" s="20"/>
      <c r="W147" s="25"/>
      <c r="X147" s="25"/>
    </row>
    <row r="148" spans="3:24" x14ac:dyDescent="0.3">
      <c r="C148" s="14"/>
      <c r="D148" s="14"/>
      <c r="E148" s="14"/>
      <c r="F148" s="14"/>
      <c r="G148" s="14"/>
      <c r="H148" s="30"/>
      <c r="I148" s="30"/>
      <c r="J148" s="30"/>
      <c r="K148" s="31"/>
      <c r="L148" s="31"/>
      <c r="M148" s="20"/>
      <c r="N148" s="21"/>
      <c r="O148" s="20"/>
      <c r="P148" s="20"/>
      <c r="Q148" s="20"/>
      <c r="R148" s="37"/>
      <c r="S148" s="37"/>
      <c r="T148" s="37"/>
      <c r="U148" s="37"/>
      <c r="V148" s="20"/>
      <c r="W148" s="25"/>
      <c r="X148" s="25"/>
    </row>
    <row r="149" spans="3:24" x14ac:dyDescent="0.3">
      <c r="C149" s="14"/>
      <c r="D149" s="14"/>
      <c r="E149" s="14"/>
      <c r="F149" s="14"/>
      <c r="G149" s="14"/>
      <c r="H149" s="30"/>
      <c r="I149" s="30"/>
      <c r="J149" s="30"/>
      <c r="K149" s="31"/>
      <c r="L149" s="31"/>
      <c r="M149" s="20"/>
      <c r="N149" s="21"/>
      <c r="O149" s="20"/>
      <c r="P149" s="20"/>
      <c r="Q149" s="20"/>
      <c r="R149" s="37"/>
      <c r="S149" s="37"/>
      <c r="T149" s="37"/>
      <c r="U149" s="37"/>
      <c r="V149" s="20"/>
      <c r="W149" s="25"/>
      <c r="X149" s="25"/>
    </row>
    <row r="150" spans="3:24" x14ac:dyDescent="0.3">
      <c r="C150" s="14"/>
      <c r="D150" s="14"/>
      <c r="E150" s="14"/>
      <c r="F150" s="14"/>
      <c r="G150" s="14"/>
      <c r="H150" s="30"/>
      <c r="I150" s="30"/>
      <c r="J150" s="30"/>
      <c r="K150" s="31"/>
      <c r="L150" s="31"/>
      <c r="M150" s="20"/>
      <c r="N150" s="21"/>
      <c r="O150" s="20"/>
      <c r="P150" s="20"/>
      <c r="Q150" s="20"/>
      <c r="R150" s="37"/>
      <c r="S150" s="37"/>
      <c r="T150" s="37"/>
      <c r="U150" s="37"/>
      <c r="V150" s="20"/>
      <c r="W150" s="25"/>
      <c r="X150" s="25"/>
    </row>
    <row r="151" spans="3:24" x14ac:dyDescent="0.3">
      <c r="C151" s="14"/>
      <c r="D151" s="14"/>
      <c r="E151" s="14"/>
      <c r="F151" s="14"/>
      <c r="G151" s="14"/>
      <c r="H151" s="30"/>
      <c r="I151" s="30"/>
      <c r="J151" s="30"/>
      <c r="K151" s="31"/>
      <c r="L151" s="31"/>
      <c r="M151" s="20"/>
      <c r="N151" s="21"/>
      <c r="O151" s="20"/>
      <c r="P151" s="20"/>
      <c r="Q151" s="20"/>
      <c r="R151" s="37"/>
      <c r="S151" s="37"/>
      <c r="T151" s="37"/>
      <c r="U151" s="37"/>
      <c r="V151" s="20"/>
      <c r="W151" s="25"/>
      <c r="X151" s="25"/>
    </row>
    <row r="152" spans="3:24" x14ac:dyDescent="0.3">
      <c r="C152" s="14"/>
      <c r="D152" s="14"/>
      <c r="E152" s="14"/>
      <c r="F152" s="14"/>
      <c r="G152" s="14"/>
      <c r="H152" s="30"/>
      <c r="I152" s="30"/>
      <c r="J152" s="30"/>
      <c r="K152" s="31"/>
      <c r="L152" s="31"/>
      <c r="M152" s="20"/>
      <c r="N152" s="21"/>
      <c r="O152" s="20"/>
      <c r="P152" s="20"/>
      <c r="Q152" s="20"/>
      <c r="R152" s="37"/>
      <c r="S152" s="37"/>
      <c r="T152" s="37"/>
      <c r="U152" s="37"/>
      <c r="V152" s="20"/>
      <c r="W152" s="25"/>
      <c r="X152" s="25"/>
    </row>
    <row r="153" spans="3:24" x14ac:dyDescent="0.3">
      <c r="C153" s="14"/>
      <c r="D153" s="14"/>
      <c r="E153" s="14"/>
      <c r="F153" s="14"/>
      <c r="G153" s="14"/>
      <c r="H153" s="30"/>
      <c r="I153" s="30"/>
      <c r="J153" s="30"/>
      <c r="K153" s="31"/>
      <c r="L153" s="31"/>
      <c r="M153" s="20"/>
      <c r="N153" s="21"/>
      <c r="O153" s="20"/>
      <c r="P153" s="20"/>
      <c r="Q153" s="20"/>
      <c r="R153" s="37"/>
      <c r="S153" s="37"/>
      <c r="T153" s="37"/>
      <c r="U153" s="37"/>
      <c r="V153" s="20"/>
      <c r="W153" s="25"/>
      <c r="X153" s="25"/>
    </row>
    <row r="154" spans="3:24" x14ac:dyDescent="0.3">
      <c r="C154" s="14"/>
      <c r="D154" s="14"/>
      <c r="E154" s="14"/>
      <c r="F154" s="14"/>
      <c r="G154" s="14"/>
      <c r="H154" s="30"/>
      <c r="I154" s="30"/>
      <c r="J154" s="30"/>
      <c r="K154" s="31"/>
      <c r="L154" s="31"/>
      <c r="M154" s="20"/>
      <c r="N154" s="21"/>
      <c r="O154" s="20"/>
      <c r="P154" s="20"/>
      <c r="Q154" s="20"/>
      <c r="R154" s="37"/>
      <c r="S154" s="37"/>
      <c r="T154" s="37"/>
      <c r="U154" s="37"/>
      <c r="V154" s="20"/>
      <c r="W154" s="25"/>
      <c r="X154" s="25"/>
    </row>
    <row r="155" spans="3:24" x14ac:dyDescent="0.3">
      <c r="C155" s="14"/>
      <c r="D155" s="14"/>
      <c r="E155" s="14"/>
      <c r="F155" s="14"/>
      <c r="G155" s="14"/>
      <c r="H155" s="30"/>
      <c r="I155" s="30"/>
      <c r="J155" s="30"/>
      <c r="K155" s="31"/>
      <c r="L155" s="31"/>
      <c r="M155" s="20"/>
      <c r="N155" s="21"/>
      <c r="O155" s="20"/>
      <c r="P155" s="20"/>
      <c r="Q155" s="20"/>
      <c r="R155" s="37"/>
      <c r="S155" s="37"/>
      <c r="T155" s="37"/>
      <c r="U155" s="37"/>
      <c r="V155" s="20"/>
      <c r="W155" s="25"/>
      <c r="X155" s="25"/>
    </row>
  </sheetData>
  <sheetProtection formatCells="0" formatRows="0" insertHyperlinks="0" autoFilter="0"/>
  <mergeCells count="1">
    <mergeCell ref="C1:W1"/>
  </mergeCells>
  <conditionalFormatting sqref="A2:D2 H2 A3:H25">
    <cfRule type="expression" dxfId="140" priority="190">
      <formula>$A2="header"</formula>
    </cfRule>
  </conditionalFormatting>
  <conditionalFormatting sqref="A2:D2 H2:M2 A3:W4 A5:I5 K5:W5 A6:W25">
    <cfRule type="expression" dxfId="139" priority="35">
      <formula>$A2="header"</formula>
    </cfRule>
    <cfRule type="expression" dxfId="138" priority="191">
      <formula>$A2="blank"</formula>
    </cfRule>
  </conditionalFormatting>
  <conditionalFormatting sqref="C3:C25">
    <cfRule type="expression" dxfId="137" priority="193">
      <formula>#REF!="01"</formula>
    </cfRule>
  </conditionalFormatting>
  <conditionalFormatting sqref="D3:D25">
    <cfRule type="cellIs" dxfId="136" priority="195" operator="equal">
      <formula>""</formula>
    </cfRule>
    <cfRule type="cellIs" dxfId="135" priority="196" operator="between">
      <formula>3</formula>
      <formula>3.99999</formula>
    </cfRule>
    <cfRule type="cellIs" dxfId="134" priority="197" operator="between">
      <formula>4</formula>
      <formula>5</formula>
    </cfRule>
    <cfRule type="cellIs" dxfId="133" priority="198" operator="between">
      <formula>2</formula>
      <formula>2.99999</formula>
    </cfRule>
    <cfRule type="cellIs" dxfId="132" priority="199" operator="between">
      <formula>0</formula>
      <formula>2</formula>
    </cfRule>
  </conditionalFormatting>
  <conditionalFormatting sqref="E2:G2">
    <cfRule type="expression" dxfId="131" priority="7">
      <formula>$A2="header"</formula>
    </cfRule>
    <cfRule type="expression" dxfId="130" priority="8">
      <formula>$A2="blank"</formula>
    </cfRule>
    <cfRule type="expression" dxfId="129" priority="9">
      <formula>$A2="header"</formula>
    </cfRule>
  </conditionalFormatting>
  <conditionalFormatting sqref="H3:K4 H5:I5 K5 H6:K25">
    <cfRule type="expression" dxfId="128" priority="194">
      <formula>#REF!="01"</formula>
    </cfRule>
  </conditionalFormatting>
  <conditionalFormatting sqref="J5">
    <cfRule type="expression" dxfId="127" priority="12">
      <formula>$A5="header"</formula>
    </cfRule>
    <cfRule type="expression" dxfId="126" priority="13">
      <formula>$A5="blank"</formula>
    </cfRule>
    <cfRule type="expression" dxfId="125" priority="14">
      <formula>#REF!="01"</formula>
    </cfRule>
  </conditionalFormatting>
  <conditionalFormatting sqref="N2">
    <cfRule type="expression" dxfId="124" priority="10">
      <formula>$A2="header"</formula>
    </cfRule>
    <cfRule type="expression" dxfId="123" priority="11">
      <formula>$A2="blank"</formula>
    </cfRule>
  </conditionalFormatting>
  <conditionalFormatting sqref="O2:Q2 X2:Y2">
    <cfRule type="expression" dxfId="122" priority="33">
      <formula>$A2="header"</formula>
    </cfRule>
    <cfRule type="expression" dxfId="121" priority="34">
      <formula>$A2="blank"</formula>
    </cfRule>
  </conditionalFormatting>
  <conditionalFormatting sqref="R2:W2">
    <cfRule type="expression" dxfId="120" priority="28">
      <formula>$A2="header"</formula>
    </cfRule>
    <cfRule type="expression" dxfId="119" priority="29">
      <formula>$A2="blank"</formula>
    </cfRule>
  </conditionalFormatting>
  <conditionalFormatting sqref="V2:W2">
    <cfRule type="expression" dxfId="118" priority="26">
      <formula>$A2="header"</formula>
    </cfRule>
    <cfRule type="expression" dxfId="117" priority="27">
      <formula>$A2="blank"</formula>
    </cfRule>
  </conditionalFormatting>
  <dataValidations count="1">
    <dataValidation type="list" allowBlank="1" showDropDown="1" showInputMessage="1" showErrorMessage="1" sqref="D3:D25" xr:uid="{00000000-0002-0000-0500-000000000000}">
      <formula1>"na,n.a.,n.a,NA,N.A.,N.A,0,1,2,3,4,5"</formula1>
    </dataValidation>
  </dataValidations>
  <printOptions horizontalCentered="1"/>
  <pageMargins left="0.31496062992125984" right="0.31496062992125984" top="0.59055118110236227" bottom="0.59055118110236227" header="0.31496062992125984" footer="0.31496062992125984"/>
  <pageSetup paperSize="9" scale="55" fitToWidth="3" fitToHeight="0" orientation="landscape" r:id="rId1"/>
  <headerFooter>
    <oddFooter>&amp;L© &amp;"-,Fett"ENX Association&amp;"-,Standard"
&amp;8Information Security Assessment</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C30AD-0589-4DC1-8BC0-95405A1A09FF}">
  <sheetPr codeName="Tabelle7">
    <tabColor theme="9"/>
    <outlinePr summaryBelow="0" summaryRight="0"/>
  </sheetPr>
  <dimension ref="A1:AM171"/>
  <sheetViews>
    <sheetView topLeftCell="C1" workbookViewId="0">
      <selection activeCell="D11" sqref="D11"/>
    </sheetView>
  </sheetViews>
  <sheetFormatPr baseColWidth="10" defaultColWidth="12.21875" defaultRowHeight="13.8" outlineLevelCol="1" x14ac:dyDescent="0.3"/>
  <cols>
    <col min="1" max="1" width="6.21875" style="66" hidden="1" customWidth="1"/>
    <col min="2" max="2" width="5" style="66" hidden="1" customWidth="1"/>
    <col min="3" max="3" width="7.21875" style="117" customWidth="1"/>
    <col min="4" max="4" width="6.109375" style="117" customWidth="1" collapsed="1"/>
    <col min="5" max="7" width="39.21875" style="117" hidden="1" customWidth="1" outlineLevel="1"/>
    <col min="8" max="8" width="37.21875" style="66" customWidth="1"/>
    <col min="9" max="9" width="64.21875" style="66" customWidth="1" outlineLevel="1"/>
    <col min="10" max="10" width="85.21875" style="66" customWidth="1" outlineLevel="1"/>
    <col min="11" max="11" width="25" style="66" customWidth="1" outlineLevel="1"/>
    <col min="12" max="12" width="42.21875" style="67" customWidth="1" collapsed="1"/>
    <col min="13" max="13" width="17.21875" style="118" hidden="1" customWidth="1" outlineLevel="1"/>
    <col min="14" max="14" width="25" style="119" hidden="1" customWidth="1" outlineLevel="1"/>
    <col min="15" max="15" width="16.21875" style="119" hidden="1" customWidth="1" outlineLevel="1"/>
    <col min="16" max="16" width="47.21875" style="67" hidden="1" customWidth="1" outlineLevel="1"/>
    <col min="17" max="17" width="78.21875" style="67" customWidth="1" collapsed="1"/>
    <col min="18" max="20" width="78.21875" style="67" hidden="1" customWidth="1" outlineLevel="1"/>
    <col min="21" max="21" width="56.21875" style="66" hidden="1" customWidth="1" outlineLevel="1"/>
    <col min="22" max="22" width="62.21875" style="66" hidden="1" customWidth="1" outlineLevel="1"/>
    <col min="23" max="23" width="12.21875" style="66" collapsed="1"/>
    <col min="24" max="16384" width="12.21875" style="66"/>
  </cols>
  <sheetData>
    <row r="1" spans="1:22" ht="51" customHeight="1" x14ac:dyDescent="0.3">
      <c r="C1" s="414" t="s">
        <v>919</v>
      </c>
      <c r="D1" s="415"/>
      <c r="E1" s="415"/>
      <c r="F1" s="416"/>
      <c r="G1" s="416"/>
      <c r="H1" s="416"/>
      <c r="I1" s="416"/>
      <c r="J1" s="416"/>
      <c r="K1" s="416"/>
      <c r="L1" s="416"/>
      <c r="M1" s="416"/>
      <c r="N1" s="416"/>
      <c r="O1" s="416"/>
      <c r="P1" s="416"/>
      <c r="Q1" s="416"/>
      <c r="R1" s="416"/>
      <c r="S1" s="416"/>
    </row>
    <row r="2" spans="1:22" ht="44.25" customHeight="1" x14ac:dyDescent="0.3">
      <c r="A2" s="68" t="s">
        <v>163</v>
      </c>
      <c r="B2" s="68" t="s">
        <v>164</v>
      </c>
      <c r="C2" s="69" t="s">
        <v>165</v>
      </c>
      <c r="D2" s="70" t="s">
        <v>364</v>
      </c>
      <c r="E2" s="69" t="s">
        <v>365</v>
      </c>
      <c r="F2" s="69" t="s">
        <v>366</v>
      </c>
      <c r="G2" s="69" t="s">
        <v>367</v>
      </c>
      <c r="H2" s="70" t="s">
        <v>169</v>
      </c>
      <c r="I2" s="70" t="s">
        <v>170</v>
      </c>
      <c r="J2" s="70" t="s">
        <v>368</v>
      </c>
      <c r="K2" s="70" t="s">
        <v>176</v>
      </c>
      <c r="L2" s="71" t="s">
        <v>178</v>
      </c>
      <c r="M2" s="71" t="s">
        <v>317</v>
      </c>
      <c r="N2" s="36" t="s">
        <v>318</v>
      </c>
      <c r="O2" s="72" t="s">
        <v>319</v>
      </c>
      <c r="P2" s="125" t="s">
        <v>320</v>
      </c>
      <c r="Q2" s="126" t="s">
        <v>182</v>
      </c>
      <c r="R2" s="73" t="s">
        <v>183</v>
      </c>
      <c r="S2" s="73" t="s">
        <v>184</v>
      </c>
      <c r="T2" s="73" t="s">
        <v>369</v>
      </c>
      <c r="U2" s="73" t="s">
        <v>186</v>
      </c>
      <c r="V2" s="73" t="s">
        <v>187</v>
      </c>
    </row>
    <row r="3" spans="1:22" ht="55.2" x14ac:dyDescent="0.3">
      <c r="A3" s="74" t="s">
        <v>370</v>
      </c>
      <c r="B3" s="74">
        <v>9</v>
      </c>
      <c r="C3" s="75">
        <v>9</v>
      </c>
      <c r="D3" s="74"/>
      <c r="E3" s="75"/>
      <c r="F3" s="75"/>
      <c r="G3" s="75"/>
      <c r="H3" s="239" t="s">
        <v>371</v>
      </c>
      <c r="I3" s="234" t="s">
        <v>372</v>
      </c>
      <c r="J3" s="238" t="s">
        <v>373</v>
      </c>
      <c r="K3" s="76"/>
      <c r="L3" s="75"/>
      <c r="M3" s="75"/>
      <c r="N3" s="75"/>
      <c r="O3" s="75"/>
      <c r="P3" s="75"/>
      <c r="Q3" s="75"/>
      <c r="R3" s="75"/>
      <c r="S3" s="75"/>
      <c r="T3" s="75"/>
      <c r="U3" s="75"/>
      <c r="V3" s="77"/>
    </row>
    <row r="4" spans="1:22" ht="27.6" x14ac:dyDescent="0.3">
      <c r="A4" s="74" t="s">
        <v>370</v>
      </c>
      <c r="B4" s="74">
        <v>2</v>
      </c>
      <c r="C4" s="74" t="s">
        <v>374</v>
      </c>
      <c r="D4" s="74"/>
      <c r="E4" s="75"/>
      <c r="F4" s="75"/>
      <c r="G4" s="75"/>
      <c r="H4" s="239" t="s">
        <v>375</v>
      </c>
      <c r="I4" s="75"/>
      <c r="J4" s="75"/>
      <c r="K4" s="76"/>
      <c r="L4" s="75"/>
      <c r="M4" s="75"/>
      <c r="N4" s="75"/>
      <c r="O4" s="75"/>
      <c r="P4" s="75"/>
      <c r="Q4" s="75"/>
      <c r="R4" s="75"/>
      <c r="S4" s="75"/>
      <c r="T4" s="75"/>
      <c r="U4" s="75"/>
      <c r="V4" s="77"/>
    </row>
    <row r="5" spans="1:22" ht="55.2" x14ac:dyDescent="0.3">
      <c r="A5" s="74" t="e">
        <f>IF(AND($B5&lt;&gt;"",$C$3="1",NOT(ISBLANK($C5))),"header",IF(AND($B5&lt;&gt;"",$C$3&lt;&gt;"1",NOT(ISBLANK($C5))),"broke",IF(AND($B5&lt;&gt;"",#REF!="01",NOT(ISBLANK(#REF!))),"header",IF(AND($B5&lt;&gt;"",#REF!&lt;&gt;"01",NOT(ISBLANK(#REF!))),"broke",IF(AND($B5&lt;&gt;"",#REF!&lt;&gt;"01",NOT(ISBLANK(#REF!))),"broke",IF(AND($C$3="1",ISBLANK($C5),ISBLANK($B5)),"broke",""))))))</f>
        <v>#REF!</v>
      </c>
      <c r="C5" s="78" t="s">
        <v>376</v>
      </c>
      <c r="D5" s="14"/>
      <c r="E5" s="75"/>
      <c r="F5" s="75"/>
      <c r="G5" s="75"/>
      <c r="H5" s="237" t="s">
        <v>377</v>
      </c>
      <c r="I5" s="240" t="s">
        <v>378</v>
      </c>
      <c r="J5" s="236" t="s">
        <v>379</v>
      </c>
      <c r="K5" s="80"/>
      <c r="L5" s="81"/>
      <c r="M5" s="82"/>
      <c r="N5" s="81"/>
      <c r="O5" s="81"/>
      <c r="P5" s="81"/>
      <c r="Q5" s="83"/>
      <c r="R5" s="83"/>
      <c r="S5" s="83"/>
      <c r="T5" s="81"/>
      <c r="U5" s="77"/>
      <c r="V5" s="77"/>
    </row>
    <row r="6" spans="1:22" ht="27.6" x14ac:dyDescent="0.3">
      <c r="A6" s="74" t="s">
        <v>370</v>
      </c>
      <c r="B6" s="74">
        <v>2</v>
      </c>
      <c r="C6" s="74" t="s">
        <v>380</v>
      </c>
      <c r="D6" s="74"/>
      <c r="E6" s="75"/>
      <c r="F6" s="75"/>
      <c r="G6" s="75"/>
      <c r="H6" s="243" t="s">
        <v>381</v>
      </c>
      <c r="I6" s="75"/>
      <c r="J6" s="75"/>
      <c r="K6" s="75"/>
      <c r="L6" s="75"/>
      <c r="M6" s="75"/>
      <c r="N6" s="75"/>
      <c r="O6" s="75"/>
      <c r="P6" s="75"/>
      <c r="Q6" s="75"/>
      <c r="R6" s="75"/>
      <c r="S6" s="75"/>
      <c r="T6" s="75"/>
      <c r="U6" s="75"/>
      <c r="V6" s="77"/>
    </row>
    <row r="7" spans="1:22" ht="220.8" x14ac:dyDescent="0.3">
      <c r="A7" s="74" t="e">
        <f>IF(AND($B7&lt;&gt;"",$C$3="1",NOT(ISBLANK($C7))),"header",IF(AND($B7&lt;&gt;"",$C$3&lt;&gt;"1",NOT(ISBLANK($C7))),"broke",IF(AND($B7&lt;&gt;"",#REF!="01",NOT(ISBLANK(#REF!))),"header",IF(AND($B7&lt;&gt;"",#REF!&lt;&gt;"01",NOT(ISBLANK(#REF!))),"broke",IF(AND($B7&lt;&gt;"",#REF!&lt;&gt;"01",NOT(ISBLANK(#REF!))),"broke",IF(AND($C$3="1",ISBLANK($C7),ISBLANK($B7)),"broke",""))))))</f>
        <v>#REF!</v>
      </c>
      <c r="C7" s="74" t="s">
        <v>915</v>
      </c>
      <c r="D7" s="14"/>
      <c r="E7" s="75"/>
      <c r="F7" s="75"/>
      <c r="G7" s="75"/>
      <c r="H7" s="244" t="s">
        <v>382</v>
      </c>
      <c r="I7" s="79" t="s">
        <v>383</v>
      </c>
      <c r="J7" s="75" t="s">
        <v>1239</v>
      </c>
      <c r="K7" s="80"/>
      <c r="L7" s="81"/>
      <c r="M7" s="82"/>
      <c r="N7" s="81"/>
      <c r="O7" s="81"/>
      <c r="P7" s="81"/>
      <c r="Q7" s="83"/>
      <c r="R7" s="83"/>
      <c r="S7" s="83"/>
      <c r="T7" s="81"/>
      <c r="U7" s="77"/>
      <c r="V7" s="77"/>
    </row>
    <row r="8" spans="1:22" ht="27.6" x14ac:dyDescent="0.3">
      <c r="A8" s="74" t="s">
        <v>370</v>
      </c>
      <c r="B8" s="74">
        <v>2</v>
      </c>
      <c r="C8" s="74" t="s">
        <v>384</v>
      </c>
      <c r="D8" s="74"/>
      <c r="E8" s="75"/>
      <c r="F8" s="75"/>
      <c r="G8" s="75"/>
      <c r="H8" s="239" t="s">
        <v>385</v>
      </c>
      <c r="I8" s="75"/>
      <c r="J8" s="75"/>
      <c r="K8" s="75"/>
      <c r="L8" s="75"/>
      <c r="M8" s="75"/>
      <c r="N8" s="75"/>
      <c r="O8" s="75"/>
      <c r="P8" s="75"/>
      <c r="Q8" s="75"/>
      <c r="R8" s="75"/>
      <c r="S8" s="75"/>
      <c r="T8" s="75"/>
      <c r="U8" s="75"/>
      <c r="V8" s="77"/>
    </row>
    <row r="9" spans="1:22" ht="96.6" x14ac:dyDescent="0.3">
      <c r="A9" s="74" t="e">
        <f>IF(AND($B9&lt;&gt;"",$C$3="1",NOT(ISBLANK($C9))),"header",IF(AND($B9&lt;&gt;"",$C$3&lt;&gt;"1",NOT(ISBLANK($C9))),"broke",IF(AND($B9&lt;&gt;"",#REF!="01",NOT(ISBLANK(#REF!))),"header",IF(AND($B9&lt;&gt;"",#REF!&lt;&gt;"01",NOT(ISBLANK(#REF!))),"broke",IF(AND($B9&lt;&gt;"",#REF!&lt;&gt;"01",NOT(ISBLANK(#REF!))),"broke",IF(AND($C$3="1",ISBLANK($C9),ISBLANK($B9)),"broke",""))))))</f>
        <v>#REF!</v>
      </c>
      <c r="C9" s="74" t="s">
        <v>386</v>
      </c>
      <c r="D9" s="14"/>
      <c r="E9" s="75"/>
      <c r="F9" s="75"/>
      <c r="G9" s="75"/>
      <c r="H9" s="237" t="s">
        <v>387</v>
      </c>
      <c r="I9" s="79" t="s">
        <v>388</v>
      </c>
      <c r="J9" s="245" t="s">
        <v>1231</v>
      </c>
      <c r="K9" s="80"/>
      <c r="L9" s="81"/>
      <c r="M9" s="82"/>
      <c r="N9" s="81"/>
      <c r="O9" s="81"/>
      <c r="P9" s="81"/>
      <c r="Q9" s="81"/>
      <c r="R9" s="83" t="s">
        <v>389</v>
      </c>
      <c r="S9" s="83"/>
      <c r="T9" s="81"/>
      <c r="U9" s="77"/>
      <c r="V9" s="77"/>
    </row>
    <row r="10" spans="1:22" ht="27.6" x14ac:dyDescent="0.3">
      <c r="A10" s="74" t="s">
        <v>370</v>
      </c>
      <c r="B10" s="74">
        <v>2</v>
      </c>
      <c r="C10" s="74" t="s">
        <v>390</v>
      </c>
      <c r="D10" s="74"/>
      <c r="E10" s="75"/>
      <c r="F10" s="75"/>
      <c r="G10" s="75"/>
      <c r="H10" s="239" t="s">
        <v>391</v>
      </c>
      <c r="I10" s="75"/>
      <c r="J10" s="75"/>
      <c r="K10" s="75"/>
      <c r="L10" s="75"/>
      <c r="M10" s="75"/>
      <c r="N10" s="75"/>
      <c r="O10" s="75"/>
      <c r="P10" s="75"/>
      <c r="Q10" s="75"/>
      <c r="R10" s="75"/>
      <c r="S10" s="75"/>
      <c r="T10" s="75"/>
      <c r="U10" s="75"/>
      <c r="V10" s="77"/>
    </row>
    <row r="11" spans="1:22" ht="69" x14ac:dyDescent="0.3">
      <c r="A11" s="74" t="e">
        <f>IF(AND($B11&lt;&gt;"",$C$3="1",NOT(ISBLANK($C11))),"header",IF(AND($B11&lt;&gt;"",$C$3&lt;&gt;"1",NOT(ISBLANK($C11))),"broke",IF(AND($B11&lt;&gt;"",#REF!="01",NOT(ISBLANK(#REF!))),"header",IF(AND($B11&lt;&gt;"",#REF!&lt;&gt;"01",NOT(ISBLANK(#REF!))),"broke",IF(AND($B11&lt;&gt;"",#REF!&lt;&gt;"01",NOT(ISBLANK(#REF!))),"broke",IF(AND($C$3="1",ISBLANK($C11),ISBLANK($B11)),"broke",""))))))</f>
        <v>#REF!</v>
      </c>
      <c r="C11" s="74" t="s">
        <v>392</v>
      </c>
      <c r="D11" s="14"/>
      <c r="E11" s="75"/>
      <c r="F11" s="75"/>
      <c r="G11" s="75"/>
      <c r="H11" s="237" t="s">
        <v>393</v>
      </c>
      <c r="I11" s="241" t="s">
        <v>394</v>
      </c>
      <c r="J11" s="242" t="s">
        <v>395</v>
      </c>
      <c r="K11" s="80"/>
      <c r="L11" s="81"/>
      <c r="M11" s="82"/>
      <c r="N11" s="81"/>
      <c r="O11" s="81"/>
      <c r="P11" s="81"/>
      <c r="Q11" s="83"/>
      <c r="R11" s="83"/>
      <c r="S11" s="83"/>
      <c r="T11" s="81"/>
      <c r="U11" s="77"/>
      <c r="V11" s="77"/>
    </row>
    <row r="12" spans="1:22" ht="27.6" x14ac:dyDescent="0.3">
      <c r="A12" s="74" t="s">
        <v>370</v>
      </c>
      <c r="B12" s="74">
        <v>2</v>
      </c>
      <c r="C12" s="74" t="s">
        <v>396</v>
      </c>
      <c r="D12" s="74"/>
      <c r="E12" s="75"/>
      <c r="F12" s="75"/>
      <c r="G12" s="75"/>
      <c r="H12" s="239" t="s">
        <v>397</v>
      </c>
      <c r="I12" s="75"/>
      <c r="J12" s="75"/>
      <c r="K12" s="75"/>
      <c r="L12" s="75"/>
      <c r="M12" s="75"/>
      <c r="N12" s="75"/>
      <c r="O12" s="75"/>
      <c r="P12" s="75"/>
      <c r="Q12" s="75"/>
      <c r="R12" s="75"/>
      <c r="S12" s="75"/>
      <c r="T12" s="75"/>
      <c r="U12" s="75"/>
      <c r="V12" s="77"/>
    </row>
    <row r="13" spans="1:22" ht="82.8" x14ac:dyDescent="0.3">
      <c r="A13" s="74" t="e">
        <f>IF(AND($B13&lt;&gt;"",$C$3="1",NOT(ISBLANK($C13))),"header",IF(AND($B13&lt;&gt;"",$C$3&lt;&gt;"1",NOT(ISBLANK($C13))),"broke",IF(AND($B13&lt;&gt;"",#REF!="01",NOT(ISBLANK(#REF!))),"header",IF(AND($B13&lt;&gt;"",#REF!&lt;&gt;"01",NOT(ISBLANK(#REF!))),"broke",IF(AND($B13&lt;&gt;"",#REF!&lt;&gt;"01",NOT(ISBLANK(#REF!))),"broke",IF(AND($C$3="1",ISBLANK($C13),ISBLANK($B13)),"broke",""))))))</f>
        <v>#REF!</v>
      </c>
      <c r="C13" s="74" t="s">
        <v>398</v>
      </c>
      <c r="D13" s="14"/>
      <c r="E13" s="75"/>
      <c r="F13" s="75"/>
      <c r="G13" s="75"/>
      <c r="H13" s="237" t="s">
        <v>399</v>
      </c>
      <c r="I13" s="79" t="s">
        <v>400</v>
      </c>
      <c r="J13" s="75" t="s">
        <v>1232</v>
      </c>
      <c r="K13" s="80"/>
      <c r="L13" s="81"/>
      <c r="M13" s="82"/>
      <c r="N13" s="81"/>
      <c r="O13" s="81"/>
      <c r="P13" s="81"/>
      <c r="Q13" s="83"/>
      <c r="R13" s="83"/>
      <c r="S13" s="83"/>
      <c r="T13" s="81"/>
      <c r="U13" s="77"/>
      <c r="V13" s="77"/>
    </row>
    <row r="14" spans="1:22" ht="76.5" customHeight="1" x14ac:dyDescent="0.3">
      <c r="A14" s="74" t="e">
        <f>IF(AND($B14&lt;&gt;"",$C$3="1",NOT(ISBLANK($C14))),"header",IF(AND($B14&lt;&gt;"",$C$3&lt;&gt;"1",NOT(ISBLANK($C14))),"broke",IF(AND($B14&lt;&gt;"",#REF!="01",NOT(ISBLANK(#REF!))),"header",IF(AND($B14&lt;&gt;"",#REF!&lt;&gt;"01",NOT(ISBLANK(#REF!))),"broke",IF(AND($B14&lt;&gt;"",#REF!&lt;&gt;"01",NOT(ISBLANK(#REF!))),"broke",IF(AND($C$3="1",ISBLANK($C14),ISBLANK($B14)),"broke",""))))))</f>
        <v>#REF!</v>
      </c>
      <c r="C14" s="74" t="s">
        <v>401</v>
      </c>
      <c r="D14" s="14"/>
      <c r="E14" s="75"/>
      <c r="F14" s="75"/>
      <c r="G14" s="75"/>
      <c r="H14" s="237" t="s">
        <v>402</v>
      </c>
      <c r="I14" s="79" t="s">
        <v>403</v>
      </c>
      <c r="J14" s="75" t="s">
        <v>1233</v>
      </c>
      <c r="K14" s="80"/>
      <c r="L14" s="81"/>
      <c r="M14" s="82"/>
      <c r="N14" s="81"/>
      <c r="O14" s="81"/>
      <c r="P14" s="81"/>
      <c r="Q14" s="83"/>
      <c r="R14" s="83"/>
      <c r="S14" s="83"/>
      <c r="T14" s="81"/>
      <c r="U14" s="77"/>
      <c r="V14" s="77"/>
    </row>
    <row r="15" spans="1:22" ht="110.4" x14ac:dyDescent="0.3">
      <c r="A15" s="74" t="e">
        <f>IF(AND($B15&lt;&gt;"",$C$3="1",NOT(ISBLANK($C15))),"header",IF(AND($B15&lt;&gt;"",$C$3&lt;&gt;"1",NOT(ISBLANK($C15))),"broke",IF(AND($B15&lt;&gt;"",#REF!="01",NOT(ISBLANK(#REF!))),"header",IF(AND($B15&lt;&gt;"",#REF!&lt;&gt;"01",NOT(ISBLANK(#REF!))),"broke",IF(AND($B15&lt;&gt;"",#REF!&lt;&gt;"01",NOT(ISBLANK(#REF!))),"broke",IF(AND($C$3="1",ISBLANK($C15),ISBLANK($B15)),"broke",""))))))</f>
        <v>#REF!</v>
      </c>
      <c r="C15" s="74" t="s">
        <v>404</v>
      </c>
      <c r="D15" s="14"/>
      <c r="E15" s="75"/>
      <c r="F15" s="75"/>
      <c r="G15" s="75"/>
      <c r="H15" s="237" t="s">
        <v>405</v>
      </c>
      <c r="I15" s="79" t="s">
        <v>406</v>
      </c>
      <c r="J15" s="75" t="s">
        <v>1234</v>
      </c>
      <c r="K15" s="80"/>
      <c r="L15" s="81"/>
      <c r="M15" s="82"/>
      <c r="N15" s="81"/>
      <c r="O15" s="81"/>
      <c r="P15" s="81"/>
      <c r="Q15" s="83"/>
      <c r="R15" s="83"/>
      <c r="S15" s="83"/>
      <c r="T15" s="81"/>
      <c r="U15" s="77"/>
      <c r="V15" s="77"/>
    </row>
    <row r="16" spans="1:22" ht="27.6" x14ac:dyDescent="0.3">
      <c r="A16" s="74" t="s">
        <v>370</v>
      </c>
      <c r="B16" s="74">
        <v>2</v>
      </c>
      <c r="C16" s="74" t="s">
        <v>407</v>
      </c>
      <c r="D16" s="74"/>
      <c r="E16" s="75"/>
      <c r="F16" s="75"/>
      <c r="G16" s="75"/>
      <c r="H16" s="239" t="s">
        <v>408</v>
      </c>
      <c r="I16" s="75"/>
      <c r="J16" s="75"/>
      <c r="K16" s="75"/>
      <c r="L16" s="75"/>
      <c r="M16" s="75"/>
      <c r="N16" s="75"/>
      <c r="O16" s="75"/>
      <c r="P16" s="75"/>
      <c r="Q16" s="75"/>
      <c r="R16" s="75"/>
      <c r="S16" s="75"/>
      <c r="T16" s="75"/>
      <c r="U16" s="75"/>
      <c r="V16" s="77"/>
    </row>
    <row r="17" spans="1:39" ht="96.6" x14ac:dyDescent="0.3">
      <c r="A17" s="74" t="e">
        <f>IF(AND($B17&lt;&gt;"",$C$3="1",NOT(ISBLANK($C17))),"header",IF(AND($B17&lt;&gt;"",$C$3&lt;&gt;"1",NOT(ISBLANK($C17))),"broke",IF(AND($B17&lt;&gt;"",#REF!="01",NOT(ISBLANK(#REF!))),"header",IF(AND($B17&lt;&gt;"",#REF!&lt;&gt;"01",NOT(ISBLANK(#REF!))),"broke",IF(AND($B17&lt;&gt;"",#REF!&lt;&gt;"01",NOT(ISBLANK(#REF!))),"broke",IF(AND($C$3="1",ISBLANK($C17),ISBLANK($B17)),"broke",""))))))</f>
        <v>#REF!</v>
      </c>
      <c r="C17" s="74" t="s">
        <v>409</v>
      </c>
      <c r="D17" s="14"/>
      <c r="E17" s="75"/>
      <c r="F17" s="75"/>
      <c r="G17" s="75"/>
      <c r="H17" s="237" t="s">
        <v>410</v>
      </c>
      <c r="I17" s="79" t="s">
        <v>411</v>
      </c>
      <c r="J17" s="75" t="s">
        <v>1235</v>
      </c>
      <c r="K17" s="80"/>
      <c r="L17" s="81"/>
      <c r="M17" s="82"/>
      <c r="N17" s="81"/>
      <c r="O17" s="81"/>
      <c r="P17" s="81"/>
      <c r="Q17" s="83"/>
      <c r="R17" s="83"/>
      <c r="S17" s="83"/>
      <c r="T17" s="81"/>
      <c r="U17" s="77"/>
      <c r="V17" s="77"/>
    </row>
    <row r="18" spans="1:39" ht="124.2" x14ac:dyDescent="0.3">
      <c r="A18" s="74" t="e">
        <f>IF(AND($B18&lt;&gt;"",$C$3="1",NOT(ISBLANK($C18))),"header",IF(AND($B18&lt;&gt;"",$C$3&lt;&gt;"1",NOT(ISBLANK($C18))),"broke",IF(AND($B18&lt;&gt;"",#REF!="01",NOT(ISBLANK(#REF!))),"header",IF(AND($B18&lt;&gt;"",#REF!&lt;&gt;"01",NOT(ISBLANK(#REF!))),"broke",IF(AND($B18&lt;&gt;"",#REF!&lt;&gt;"01",NOT(ISBLANK(#REF!))),"broke",IF(AND($C$3="1",ISBLANK($C18),ISBLANK($B18)),"broke",""))))))</f>
        <v>#REF!</v>
      </c>
      <c r="C18" s="74" t="s">
        <v>412</v>
      </c>
      <c r="D18" s="14"/>
      <c r="E18" s="75"/>
      <c r="F18" s="75"/>
      <c r="G18" s="75"/>
      <c r="H18" s="237" t="s">
        <v>413</v>
      </c>
      <c r="I18" s="79" t="s">
        <v>414</v>
      </c>
      <c r="J18" s="75" t="s">
        <v>415</v>
      </c>
      <c r="K18" s="80"/>
      <c r="L18" s="81"/>
      <c r="M18" s="82"/>
      <c r="N18" s="81"/>
      <c r="O18" s="81"/>
      <c r="P18" s="81"/>
      <c r="Q18" s="83"/>
      <c r="R18" s="83"/>
      <c r="S18" s="83"/>
      <c r="T18" s="81"/>
      <c r="U18" s="77"/>
      <c r="V18" s="77"/>
    </row>
    <row r="19" spans="1:39" s="87" customFormat="1" ht="27.6" x14ac:dyDescent="0.3">
      <c r="A19" s="74" t="s">
        <v>370</v>
      </c>
      <c r="B19" s="84">
        <v>1</v>
      </c>
      <c r="C19" s="84" t="s">
        <v>416</v>
      </c>
      <c r="D19" s="84" t="s">
        <v>15</v>
      </c>
      <c r="E19" s="84" t="s">
        <v>417</v>
      </c>
      <c r="F19" s="84" t="s">
        <v>418</v>
      </c>
      <c r="G19" s="84" t="s">
        <v>419</v>
      </c>
      <c r="H19" s="85" t="s">
        <v>420</v>
      </c>
      <c r="I19" s="85"/>
      <c r="J19" s="85"/>
      <c r="K19" s="85"/>
      <c r="L19" s="85"/>
      <c r="M19" s="85"/>
      <c r="N19" s="85"/>
      <c r="O19" s="85"/>
      <c r="P19" s="85"/>
      <c r="Q19" s="85"/>
      <c r="R19" s="85"/>
      <c r="S19" s="85"/>
      <c r="T19" s="85"/>
      <c r="U19" s="85"/>
      <c r="V19" s="86"/>
    </row>
    <row r="20" spans="1:39" ht="55.2" x14ac:dyDescent="0.3">
      <c r="A20" s="263" t="e">
        <f>IF(AND($B20&lt;&gt;"",$C$3="1",NOT(ISBLANK($C20))),"header",IF(AND($B20&lt;&gt;"",$C$3&lt;&gt;"1",NOT(ISBLANK($C20))),"broke",IF(AND($B20&lt;&gt;"",#REF!="01",NOT(ISBLANK(#REF!))),"header",IF(AND($B20&lt;&gt;"",#REF!&lt;&gt;"01",NOT(ISBLANK(#REF!))),"broke",IF(AND($B20&lt;&gt;"",#REF!&lt;&gt;"01",NOT(ISBLANK(#REF!))),"broke",IF(AND($C$3="1",ISBLANK($C20),ISBLANK($B20)),"broke","Control"))))))</f>
        <v>#REF!</v>
      </c>
      <c r="B20" s="264"/>
      <c r="C20" s="74" t="s">
        <v>421</v>
      </c>
      <c r="D20" s="14"/>
      <c r="E20" s="75"/>
      <c r="F20" s="75"/>
      <c r="G20" s="75"/>
      <c r="H20" s="237" t="s">
        <v>422</v>
      </c>
      <c r="I20" s="79" t="s">
        <v>423</v>
      </c>
      <c r="J20" s="236" t="s">
        <v>1237</v>
      </c>
      <c r="K20" s="80"/>
      <c r="L20" s="81"/>
      <c r="M20" s="81"/>
      <c r="N20" s="81"/>
      <c r="O20" s="81"/>
      <c r="P20" s="81"/>
      <c r="Q20" s="81"/>
      <c r="R20" s="81"/>
      <c r="S20" s="81"/>
      <c r="T20" s="81"/>
      <c r="U20" s="81"/>
      <c r="V20" s="81"/>
      <c r="W20" s="88"/>
      <c r="X20" s="88"/>
      <c r="Y20" s="88"/>
      <c r="Z20" s="88"/>
      <c r="AA20" s="88"/>
      <c r="AB20" s="88"/>
      <c r="AC20" s="88"/>
      <c r="AD20" s="88"/>
      <c r="AE20" s="88"/>
      <c r="AF20" s="88"/>
      <c r="AG20" s="88"/>
      <c r="AH20" s="88"/>
      <c r="AI20" s="88"/>
      <c r="AJ20" s="88"/>
      <c r="AK20" s="88"/>
      <c r="AL20" s="88"/>
      <c r="AM20" s="88"/>
    </row>
    <row r="21" spans="1:39" ht="82.8" x14ac:dyDescent="0.3">
      <c r="A21" s="74" t="e">
        <f>IF(AND($B21&lt;&gt;"",$C$3="1",NOT(ISBLANK($C21))),"header",IF(AND($B21&lt;&gt;"",$C$3&lt;&gt;"1",NOT(ISBLANK($C21))),"broke",IF(AND($B21&lt;&gt;"",#REF!="01",NOT(ISBLANK(#REF!))),"header",IF(AND($B21&lt;&gt;"",#REF!&lt;&gt;"01",NOT(ISBLANK(#REF!))),"broke",IF(AND($B21&lt;&gt;"",#REF!&lt;&gt;"01",NOT(ISBLANK(#REF!))),"broke",IF(AND($C$3="1",ISBLANK($C21),ISBLANK($B21)),"broke",""))))))</f>
        <v>#REF!</v>
      </c>
      <c r="C21" s="74" t="s">
        <v>424</v>
      </c>
      <c r="D21" s="14"/>
      <c r="E21" s="75"/>
      <c r="F21" s="75"/>
      <c r="G21" s="75"/>
      <c r="H21" s="237" t="s">
        <v>425</v>
      </c>
      <c r="I21" s="79" t="s">
        <v>426</v>
      </c>
      <c r="J21" s="75" t="s">
        <v>1236</v>
      </c>
      <c r="K21" s="80"/>
      <c r="L21" s="81"/>
      <c r="M21" s="82"/>
      <c r="N21" s="81"/>
      <c r="O21" s="81"/>
      <c r="P21" s="81"/>
      <c r="Q21" s="83"/>
      <c r="R21" s="83"/>
      <c r="S21" s="83"/>
      <c r="T21" s="81"/>
      <c r="U21" s="77"/>
      <c r="V21" s="77"/>
    </row>
    <row r="22" spans="1:39" ht="27.6" x14ac:dyDescent="0.3">
      <c r="A22" s="74" t="s">
        <v>370</v>
      </c>
      <c r="B22" s="74">
        <v>1</v>
      </c>
      <c r="C22" s="74" t="s">
        <v>427</v>
      </c>
      <c r="D22" s="74"/>
      <c r="E22" s="75"/>
      <c r="F22" s="75"/>
      <c r="G22" s="75"/>
      <c r="H22" s="239" t="s">
        <v>428</v>
      </c>
      <c r="I22" s="75"/>
      <c r="J22" s="75"/>
      <c r="K22" s="75"/>
      <c r="L22" s="75"/>
      <c r="M22" s="75"/>
      <c r="N22" s="75"/>
      <c r="O22" s="75"/>
      <c r="P22" s="75"/>
      <c r="Q22" s="75"/>
      <c r="R22" s="75"/>
      <c r="S22" s="75"/>
      <c r="T22" s="75"/>
      <c r="U22" s="75"/>
      <c r="V22" s="77"/>
    </row>
    <row r="23" spans="1:39" ht="96.6" x14ac:dyDescent="0.3">
      <c r="A23" s="74" t="e">
        <f>IF(AND($B23&lt;&gt;"",$C$3="1",NOT(ISBLANK($C23))),"header",IF(AND($B23&lt;&gt;"",$C$3&lt;&gt;"1",NOT(ISBLANK($C23))),"broke",IF(AND($B23&lt;&gt;"",#REF!="01",NOT(ISBLANK(#REF!))),"header",IF(AND($B23&lt;&gt;"",#REF!&lt;&gt;"01",NOT(ISBLANK(#REF!))),"broke",IF(AND($B23&lt;&gt;"",#REF!&lt;&gt;"01",NOT(ISBLANK(#REF!))),"broke",IF(AND($C$3="1",ISBLANK($C23),ISBLANK($B23)),"broke",""))))))</f>
        <v>#REF!</v>
      </c>
      <c r="C23" s="74" t="s">
        <v>429</v>
      </c>
      <c r="D23" s="14"/>
      <c r="E23" s="75"/>
      <c r="F23" s="75"/>
      <c r="G23" s="75"/>
      <c r="H23" s="244" t="s">
        <v>430</v>
      </c>
      <c r="I23" s="79" t="s">
        <v>431</v>
      </c>
      <c r="J23" s="75" t="s">
        <v>1238</v>
      </c>
      <c r="K23" s="80"/>
      <c r="L23" s="81"/>
      <c r="M23" s="82"/>
      <c r="N23" s="81"/>
      <c r="O23" s="81"/>
      <c r="P23" s="81"/>
      <c r="Q23" s="81"/>
      <c r="R23" s="77"/>
      <c r="S23" s="77"/>
      <c r="T23" s="77"/>
      <c r="U23" s="77"/>
      <c r="V23" s="77"/>
    </row>
    <row r="24" spans="1:39" s="96" customFormat="1" x14ac:dyDescent="0.3">
      <c r="A24" s="265" t="e">
        <f>IF(AND($B24&lt;&gt;"",$C$3="1",NOT(ISBLANK($C24))),"header",IF(AND($B24&lt;&gt;"",$C$3&lt;&gt;"1",NOT(ISBLANK($C24))),"broke",IF(AND($B24&lt;&gt;"",#REF!="01",NOT(ISBLANK(#REF!))),"header",IF(AND($B24&lt;&gt;"",#REF!&lt;&gt;"01",NOT(ISBLANK(#REF!))),"broke",IF(AND($B24&lt;&gt;"",#REF!&lt;&gt;"01",NOT(ISBLANK(#REF!))),"broke",IF(AND($C$3="1",ISBLANK($C24),ISBLANK($B24)),"broke","Control"))))))</f>
        <v>#REF!</v>
      </c>
      <c r="B24" s="265"/>
      <c r="C24" s="266"/>
      <c r="D24" s="186"/>
      <c r="E24" s="187"/>
      <c r="F24" s="75"/>
      <c r="G24" s="75"/>
      <c r="H24" s="267"/>
      <c r="I24" s="188"/>
      <c r="J24" s="79"/>
      <c r="K24" s="88"/>
      <c r="L24" s="268"/>
      <c r="M24" s="269"/>
      <c r="N24" s="270"/>
      <c r="O24" s="270"/>
      <c r="P24" s="271"/>
      <c r="Q24" s="272"/>
      <c r="R24" s="272"/>
      <c r="S24" s="272"/>
      <c r="T24" s="270"/>
      <c r="U24" s="273"/>
      <c r="V24" s="274"/>
    </row>
    <row r="25" spans="1:39" s="96" customFormat="1" x14ac:dyDescent="0.3">
      <c r="A25" s="66"/>
      <c r="B25" s="66"/>
      <c r="C25" s="89"/>
      <c r="D25" s="89"/>
      <c r="E25" s="89"/>
      <c r="F25" s="89"/>
      <c r="G25" s="89"/>
      <c r="H25" s="90"/>
      <c r="I25" s="90"/>
      <c r="J25" s="90"/>
      <c r="K25" s="91"/>
      <c r="L25" s="92"/>
      <c r="M25" s="93"/>
      <c r="N25" s="92"/>
      <c r="O25" s="92"/>
      <c r="P25" s="92"/>
      <c r="Q25" s="94"/>
      <c r="R25" s="94"/>
      <c r="S25" s="94"/>
      <c r="T25" s="92"/>
      <c r="U25" s="95"/>
      <c r="V25" s="95"/>
    </row>
    <row r="26" spans="1:39" s="96" customFormat="1" x14ac:dyDescent="0.3">
      <c r="A26" s="66"/>
      <c r="B26" s="66"/>
      <c r="C26" s="89"/>
      <c r="D26" s="89"/>
      <c r="E26" s="89"/>
      <c r="F26" s="89"/>
      <c r="G26" s="89"/>
      <c r="H26" s="90"/>
      <c r="I26" s="90"/>
      <c r="J26" s="90"/>
      <c r="K26" s="91"/>
      <c r="L26" s="92"/>
      <c r="M26" s="93"/>
      <c r="N26" s="92"/>
      <c r="O26" s="92"/>
      <c r="P26" s="92"/>
      <c r="Q26" s="94"/>
      <c r="R26" s="94"/>
      <c r="S26" s="94"/>
      <c r="T26" s="92"/>
      <c r="U26" s="95"/>
      <c r="V26" s="95"/>
    </row>
    <row r="27" spans="1:39" s="96" customFormat="1" x14ac:dyDescent="0.3">
      <c r="A27" s="66"/>
      <c r="B27" s="66"/>
      <c r="C27" s="89"/>
      <c r="D27" s="89"/>
      <c r="E27" s="89"/>
      <c r="F27" s="89"/>
      <c r="G27" s="89"/>
      <c r="H27" s="90"/>
      <c r="I27" s="90"/>
      <c r="J27" s="90"/>
      <c r="K27" s="91"/>
      <c r="L27" s="92"/>
      <c r="M27" s="93"/>
      <c r="N27" s="92"/>
      <c r="O27" s="92"/>
      <c r="P27" s="92"/>
      <c r="Q27" s="94"/>
      <c r="R27" s="94"/>
      <c r="S27" s="94"/>
      <c r="T27" s="92"/>
      <c r="U27" s="95"/>
      <c r="V27" s="95"/>
    </row>
    <row r="28" spans="1:39" s="96" customFormat="1" x14ac:dyDescent="0.3">
      <c r="A28" s="66"/>
      <c r="B28" s="66"/>
      <c r="C28" s="89"/>
      <c r="D28" s="89"/>
      <c r="E28" s="89"/>
      <c r="F28" s="89"/>
      <c r="G28" s="89"/>
      <c r="H28" s="90"/>
      <c r="I28" s="90"/>
      <c r="J28" s="90"/>
      <c r="K28" s="91"/>
      <c r="L28" s="92"/>
      <c r="M28" s="93"/>
      <c r="N28" s="92"/>
      <c r="O28" s="92"/>
      <c r="P28" s="92"/>
      <c r="Q28" s="94"/>
      <c r="R28" s="94"/>
      <c r="S28" s="94"/>
      <c r="T28" s="92"/>
      <c r="U28" s="95"/>
      <c r="V28" s="95"/>
    </row>
    <row r="29" spans="1:39" s="96" customFormat="1" x14ac:dyDescent="0.3">
      <c r="A29" s="66"/>
      <c r="B29" s="66"/>
      <c r="C29" s="89"/>
      <c r="D29" s="89"/>
      <c r="E29" s="89"/>
      <c r="F29" s="89"/>
      <c r="G29" s="89"/>
      <c r="H29" s="90"/>
      <c r="I29" s="90"/>
      <c r="J29" s="90"/>
      <c r="K29" s="91"/>
      <c r="L29" s="92"/>
      <c r="M29" s="93"/>
      <c r="N29" s="92"/>
      <c r="O29" s="92"/>
      <c r="P29" s="92"/>
      <c r="Q29" s="94"/>
      <c r="R29" s="94"/>
      <c r="S29" s="94"/>
      <c r="T29" s="92"/>
      <c r="U29" s="95"/>
      <c r="V29" s="95"/>
    </row>
    <row r="30" spans="1:39" s="96" customFormat="1" x14ac:dyDescent="0.3">
      <c r="A30" s="66"/>
      <c r="B30" s="66"/>
      <c r="C30" s="89"/>
      <c r="D30" s="89"/>
      <c r="E30" s="89"/>
      <c r="F30" s="89"/>
      <c r="G30" s="89"/>
      <c r="H30" s="90"/>
      <c r="I30" s="90"/>
      <c r="J30" s="90"/>
      <c r="K30" s="91"/>
      <c r="L30" s="92"/>
      <c r="M30" s="93"/>
      <c r="N30" s="92"/>
      <c r="O30" s="92"/>
      <c r="P30" s="92"/>
      <c r="Q30" s="94"/>
      <c r="R30" s="94"/>
      <c r="S30" s="94"/>
      <c r="T30" s="92"/>
      <c r="U30" s="95"/>
      <c r="V30" s="95"/>
    </row>
    <row r="31" spans="1:39" s="96" customFormat="1" x14ac:dyDescent="0.3">
      <c r="A31" s="66"/>
      <c r="B31" s="66"/>
      <c r="C31" s="89"/>
      <c r="D31" s="89"/>
      <c r="E31" s="89"/>
      <c r="F31" s="89"/>
      <c r="G31" s="89"/>
      <c r="H31" s="90"/>
      <c r="I31" s="90"/>
      <c r="J31" s="90"/>
      <c r="K31" s="91"/>
      <c r="L31" s="92"/>
      <c r="M31" s="93"/>
      <c r="N31" s="92"/>
      <c r="O31" s="92"/>
      <c r="P31" s="92"/>
      <c r="Q31" s="94"/>
      <c r="R31" s="94"/>
      <c r="S31" s="94"/>
      <c r="T31" s="92"/>
      <c r="U31" s="95"/>
      <c r="V31" s="95"/>
    </row>
    <row r="32" spans="1:39" s="96" customFormat="1" x14ac:dyDescent="0.3">
      <c r="A32" s="66"/>
      <c r="B32" s="66"/>
      <c r="C32" s="89"/>
      <c r="D32" s="89"/>
      <c r="E32" s="89"/>
      <c r="F32" s="89"/>
      <c r="G32" s="89"/>
      <c r="H32" s="90"/>
      <c r="I32" s="90"/>
      <c r="J32" s="90"/>
      <c r="K32" s="91"/>
      <c r="L32" s="92"/>
      <c r="M32" s="93"/>
      <c r="N32" s="92"/>
      <c r="O32" s="92"/>
      <c r="P32" s="92"/>
      <c r="Q32" s="94"/>
      <c r="R32" s="94"/>
      <c r="S32" s="94"/>
      <c r="T32" s="92"/>
      <c r="U32" s="95"/>
      <c r="V32" s="95"/>
    </row>
    <row r="33" spans="1:22" s="96" customFormat="1" x14ac:dyDescent="0.3">
      <c r="A33" s="66"/>
      <c r="B33" s="66"/>
      <c r="C33" s="89"/>
      <c r="D33" s="89"/>
      <c r="E33" s="89"/>
      <c r="F33" s="89"/>
      <c r="G33" s="89"/>
      <c r="H33" s="90"/>
      <c r="I33" s="90"/>
      <c r="J33" s="90"/>
      <c r="K33" s="91"/>
      <c r="L33" s="92"/>
      <c r="M33" s="93"/>
      <c r="N33" s="92"/>
      <c r="O33" s="92"/>
      <c r="P33" s="92"/>
      <c r="Q33" s="94"/>
      <c r="R33" s="94"/>
      <c r="S33" s="94"/>
      <c r="T33" s="92"/>
      <c r="U33" s="95"/>
      <c r="V33" s="95"/>
    </row>
    <row r="34" spans="1:22" s="96" customFormat="1" x14ac:dyDescent="0.3">
      <c r="A34" s="66"/>
      <c r="B34" s="66"/>
      <c r="C34" s="89"/>
      <c r="D34" s="89"/>
      <c r="E34" s="89"/>
      <c r="F34" s="89"/>
      <c r="G34" s="89"/>
      <c r="H34" s="90"/>
      <c r="I34" s="90"/>
      <c r="J34" s="90"/>
      <c r="K34" s="91"/>
      <c r="L34" s="92"/>
      <c r="M34" s="93"/>
      <c r="N34" s="92"/>
      <c r="O34" s="92"/>
      <c r="P34" s="92"/>
      <c r="Q34" s="94"/>
      <c r="R34" s="94"/>
      <c r="S34" s="94"/>
      <c r="T34" s="92"/>
      <c r="U34" s="95"/>
      <c r="V34" s="95"/>
    </row>
    <row r="35" spans="1:22" s="96" customFormat="1" x14ac:dyDescent="0.3">
      <c r="A35" s="66"/>
      <c r="B35" s="66"/>
      <c r="C35" s="89"/>
      <c r="D35" s="89"/>
      <c r="E35" s="89"/>
      <c r="F35" s="89"/>
      <c r="G35" s="89"/>
      <c r="H35" s="90"/>
      <c r="I35" s="90"/>
      <c r="J35" s="90"/>
      <c r="K35" s="91"/>
      <c r="L35" s="92"/>
      <c r="M35" s="93"/>
      <c r="N35" s="92"/>
      <c r="O35" s="92"/>
      <c r="P35" s="92"/>
      <c r="Q35" s="94"/>
      <c r="R35" s="94"/>
      <c r="S35" s="94"/>
      <c r="T35" s="92"/>
      <c r="U35" s="95"/>
      <c r="V35" s="95"/>
    </row>
    <row r="36" spans="1:22" s="96" customFormat="1" x14ac:dyDescent="0.3">
      <c r="A36" s="66"/>
      <c r="B36" s="66"/>
      <c r="C36" s="89"/>
      <c r="D36" s="89"/>
      <c r="E36" s="89"/>
      <c r="F36" s="89"/>
      <c r="G36" s="89"/>
      <c r="H36" s="90"/>
      <c r="I36" s="90"/>
      <c r="J36" s="90"/>
      <c r="K36" s="91"/>
      <c r="L36" s="92"/>
      <c r="M36" s="93"/>
      <c r="N36" s="92"/>
      <c r="O36" s="92"/>
      <c r="P36" s="92"/>
      <c r="Q36" s="94"/>
      <c r="R36" s="94"/>
      <c r="S36" s="94"/>
      <c r="T36" s="92"/>
      <c r="U36" s="95"/>
      <c r="V36" s="95"/>
    </row>
    <row r="37" spans="1:22" s="96" customFormat="1" x14ac:dyDescent="0.3">
      <c r="A37" s="66"/>
      <c r="B37" s="66"/>
      <c r="C37" s="89"/>
      <c r="D37" s="89"/>
      <c r="E37" s="89"/>
      <c r="F37" s="89"/>
      <c r="G37" s="89"/>
      <c r="H37" s="90"/>
      <c r="I37" s="90"/>
      <c r="J37" s="90"/>
      <c r="K37" s="91"/>
      <c r="L37" s="92"/>
      <c r="M37" s="93"/>
      <c r="N37" s="92"/>
      <c r="O37" s="92"/>
      <c r="P37" s="92"/>
      <c r="Q37" s="94"/>
      <c r="R37" s="94"/>
      <c r="S37" s="94"/>
      <c r="T37" s="92"/>
      <c r="U37" s="95"/>
      <c r="V37" s="95"/>
    </row>
    <row r="38" spans="1:22" s="96" customFormat="1" x14ac:dyDescent="0.3">
      <c r="A38" s="66"/>
      <c r="B38" s="66"/>
      <c r="C38" s="89"/>
      <c r="D38" s="89"/>
      <c r="E38" s="89"/>
      <c r="F38" s="89"/>
      <c r="G38" s="89"/>
      <c r="H38" s="90"/>
      <c r="I38" s="90"/>
      <c r="J38" s="90"/>
      <c r="K38" s="91"/>
      <c r="L38" s="92"/>
      <c r="M38" s="93"/>
      <c r="N38" s="92"/>
      <c r="O38" s="92"/>
      <c r="P38" s="92"/>
      <c r="Q38" s="94"/>
      <c r="R38" s="94"/>
      <c r="S38" s="94"/>
      <c r="T38" s="92"/>
      <c r="U38" s="95"/>
      <c r="V38" s="95"/>
    </row>
    <row r="39" spans="1:22" s="96" customFormat="1" x14ac:dyDescent="0.3">
      <c r="A39" s="66"/>
      <c r="B39" s="66"/>
      <c r="C39" s="89"/>
      <c r="D39" s="89"/>
      <c r="E39" s="89"/>
      <c r="F39" s="89"/>
      <c r="G39" s="89"/>
      <c r="H39" s="90"/>
      <c r="I39" s="90"/>
      <c r="J39" s="90"/>
      <c r="K39" s="91"/>
      <c r="L39" s="92"/>
      <c r="M39" s="93"/>
      <c r="N39" s="92"/>
      <c r="O39" s="92"/>
      <c r="P39" s="92"/>
      <c r="Q39" s="94"/>
      <c r="R39" s="94"/>
      <c r="S39" s="94"/>
      <c r="T39" s="92"/>
      <c r="U39" s="95"/>
      <c r="V39" s="95"/>
    </row>
    <row r="40" spans="1:22" s="96" customFormat="1" x14ac:dyDescent="0.3">
      <c r="A40" s="66"/>
      <c r="B40" s="66"/>
      <c r="C40" s="89"/>
      <c r="D40" s="89"/>
      <c r="E40" s="89"/>
      <c r="F40" s="89"/>
      <c r="G40" s="89"/>
      <c r="H40" s="90"/>
      <c r="I40" s="90"/>
      <c r="J40" s="90"/>
      <c r="K40" s="91"/>
      <c r="L40" s="92"/>
      <c r="M40" s="93"/>
      <c r="N40" s="92"/>
      <c r="O40" s="92"/>
      <c r="P40" s="92"/>
      <c r="Q40" s="94"/>
      <c r="R40" s="94"/>
      <c r="S40" s="94"/>
      <c r="T40" s="92"/>
      <c r="U40" s="95"/>
      <c r="V40" s="95"/>
    </row>
    <row r="41" spans="1:22" s="96" customFormat="1" x14ac:dyDescent="0.3">
      <c r="A41" s="66"/>
      <c r="B41" s="66"/>
      <c r="C41" s="89"/>
      <c r="D41" s="89"/>
      <c r="E41" s="89"/>
      <c r="F41" s="89"/>
      <c r="G41" s="89"/>
      <c r="H41" s="90"/>
      <c r="I41" s="90"/>
      <c r="J41" s="90"/>
      <c r="K41" s="91"/>
      <c r="L41" s="92"/>
      <c r="M41" s="93"/>
      <c r="N41" s="92"/>
      <c r="O41" s="92"/>
      <c r="P41" s="92"/>
      <c r="Q41" s="94"/>
      <c r="R41" s="94"/>
      <c r="S41" s="94"/>
      <c r="T41" s="92"/>
      <c r="U41" s="95"/>
      <c r="V41" s="95"/>
    </row>
    <row r="42" spans="1:22" s="96" customFormat="1" x14ac:dyDescent="0.3">
      <c r="A42" s="66"/>
      <c r="B42" s="66"/>
      <c r="C42" s="89"/>
      <c r="D42" s="89"/>
      <c r="E42" s="89"/>
      <c r="F42" s="89"/>
      <c r="G42" s="89"/>
      <c r="H42" s="90"/>
      <c r="I42" s="90"/>
      <c r="J42" s="90"/>
      <c r="K42" s="91"/>
      <c r="L42" s="92"/>
      <c r="M42" s="93"/>
      <c r="N42" s="92"/>
      <c r="O42" s="92"/>
      <c r="P42" s="92"/>
      <c r="Q42" s="94"/>
      <c r="R42" s="94"/>
      <c r="S42" s="94"/>
      <c r="T42" s="92"/>
      <c r="U42" s="95"/>
      <c r="V42" s="95"/>
    </row>
    <row r="43" spans="1:22" s="96" customFormat="1" x14ac:dyDescent="0.3">
      <c r="A43" s="66"/>
      <c r="B43" s="66"/>
      <c r="C43" s="89"/>
      <c r="D43" s="89"/>
      <c r="E43" s="89"/>
      <c r="F43" s="89"/>
      <c r="G43" s="89"/>
      <c r="H43" s="90"/>
      <c r="I43" s="90"/>
      <c r="J43" s="90"/>
      <c r="K43" s="91"/>
      <c r="L43" s="92"/>
      <c r="M43" s="93"/>
      <c r="N43" s="92"/>
      <c r="O43" s="92"/>
      <c r="P43" s="92"/>
      <c r="Q43" s="94"/>
      <c r="R43" s="94"/>
      <c r="S43" s="94"/>
      <c r="T43" s="92"/>
      <c r="U43" s="95"/>
      <c r="V43" s="95"/>
    </row>
    <row r="44" spans="1:22" s="96" customFormat="1" x14ac:dyDescent="0.3">
      <c r="A44" s="66"/>
      <c r="B44" s="66"/>
      <c r="C44" s="89"/>
      <c r="D44" s="89"/>
      <c r="E44" s="89"/>
      <c r="F44" s="89"/>
      <c r="G44" s="89"/>
      <c r="H44" s="90"/>
      <c r="I44" s="90"/>
      <c r="J44" s="90"/>
      <c r="K44" s="91"/>
      <c r="L44" s="92"/>
      <c r="M44" s="93"/>
      <c r="N44" s="92"/>
      <c r="O44" s="92"/>
      <c r="P44" s="92"/>
      <c r="Q44" s="94"/>
      <c r="R44" s="94"/>
      <c r="S44" s="94"/>
      <c r="T44" s="92"/>
      <c r="U44" s="95"/>
      <c r="V44" s="95"/>
    </row>
    <row r="45" spans="1:22" s="96" customFormat="1" x14ac:dyDescent="0.3">
      <c r="A45" s="66"/>
      <c r="B45" s="66"/>
      <c r="C45" s="89"/>
      <c r="D45" s="89"/>
      <c r="E45" s="89"/>
      <c r="F45" s="89"/>
      <c r="G45" s="89"/>
      <c r="H45" s="90"/>
      <c r="I45" s="90"/>
      <c r="J45" s="90"/>
      <c r="K45" s="91"/>
      <c r="L45" s="92"/>
      <c r="M45" s="93"/>
      <c r="N45" s="92"/>
      <c r="O45" s="92"/>
      <c r="P45" s="92"/>
      <c r="Q45" s="94"/>
      <c r="R45" s="94"/>
      <c r="S45" s="94"/>
      <c r="T45" s="92"/>
      <c r="U45" s="95"/>
      <c r="V45" s="95"/>
    </row>
    <row r="46" spans="1:22" s="96" customFormat="1" x14ac:dyDescent="0.3">
      <c r="A46" s="66"/>
      <c r="B46" s="66"/>
      <c r="C46" s="89"/>
      <c r="D46" s="89"/>
      <c r="E46" s="89"/>
      <c r="F46" s="89"/>
      <c r="G46" s="89"/>
      <c r="H46" s="90"/>
      <c r="I46" s="90"/>
      <c r="J46" s="90"/>
      <c r="K46" s="91"/>
      <c r="L46" s="92"/>
      <c r="M46" s="93"/>
      <c r="N46" s="92"/>
      <c r="O46" s="92"/>
      <c r="P46" s="92"/>
      <c r="Q46" s="94"/>
      <c r="R46" s="94"/>
      <c r="S46" s="94"/>
      <c r="T46" s="92"/>
      <c r="U46" s="95"/>
      <c r="V46" s="95"/>
    </row>
    <row r="47" spans="1:22" s="96" customFormat="1" x14ac:dyDescent="0.3">
      <c r="A47" s="66"/>
      <c r="B47" s="66"/>
      <c r="C47" s="89"/>
      <c r="D47" s="89"/>
      <c r="E47" s="89"/>
      <c r="F47" s="89"/>
      <c r="G47" s="89"/>
      <c r="H47" s="90"/>
      <c r="I47" s="90"/>
      <c r="J47" s="90"/>
      <c r="K47" s="91"/>
      <c r="L47" s="92"/>
      <c r="M47" s="93"/>
      <c r="N47" s="92"/>
      <c r="O47" s="92"/>
      <c r="P47" s="92"/>
      <c r="Q47" s="94"/>
      <c r="R47" s="94"/>
      <c r="S47" s="94"/>
      <c r="T47" s="92"/>
      <c r="U47" s="95"/>
      <c r="V47" s="95"/>
    </row>
    <row r="48" spans="1:22" s="96" customFormat="1" x14ac:dyDescent="0.3">
      <c r="A48" s="66"/>
      <c r="B48" s="66"/>
      <c r="C48" s="89"/>
      <c r="D48" s="89"/>
      <c r="E48" s="89"/>
      <c r="F48" s="89"/>
      <c r="G48" s="89"/>
      <c r="H48" s="90"/>
      <c r="I48" s="90"/>
      <c r="J48" s="90"/>
      <c r="K48" s="91"/>
      <c r="L48" s="92"/>
      <c r="M48" s="93"/>
      <c r="N48" s="92"/>
      <c r="O48" s="92"/>
      <c r="P48" s="92"/>
      <c r="Q48" s="94"/>
      <c r="R48" s="94"/>
      <c r="S48" s="94"/>
      <c r="T48" s="92"/>
      <c r="U48" s="95"/>
      <c r="V48" s="95"/>
    </row>
    <row r="49" spans="1:22" s="96" customFormat="1" x14ac:dyDescent="0.3">
      <c r="A49" s="66"/>
      <c r="B49" s="66"/>
      <c r="C49" s="89"/>
      <c r="D49" s="89"/>
      <c r="E49" s="89"/>
      <c r="F49" s="89"/>
      <c r="G49" s="89"/>
      <c r="H49" s="90"/>
      <c r="I49" s="90"/>
      <c r="J49" s="90"/>
      <c r="K49" s="91"/>
      <c r="L49" s="92"/>
      <c r="M49" s="93"/>
      <c r="N49" s="92"/>
      <c r="O49" s="92"/>
      <c r="P49" s="92"/>
      <c r="Q49" s="94"/>
      <c r="R49" s="94"/>
      <c r="S49" s="94"/>
      <c r="T49" s="92"/>
      <c r="U49" s="95"/>
      <c r="V49" s="95"/>
    </row>
    <row r="50" spans="1:22" s="96" customFormat="1" x14ac:dyDescent="0.3">
      <c r="A50" s="66"/>
      <c r="B50" s="66"/>
      <c r="C50" s="89"/>
      <c r="D50" s="89"/>
      <c r="E50" s="89"/>
      <c r="F50" s="89"/>
      <c r="G50" s="89"/>
      <c r="H50" s="90"/>
      <c r="I50" s="90"/>
      <c r="J50" s="90"/>
      <c r="K50" s="91"/>
      <c r="L50" s="92"/>
      <c r="M50" s="93"/>
      <c r="N50" s="92"/>
      <c r="O50" s="92"/>
      <c r="P50" s="92"/>
      <c r="Q50" s="94"/>
      <c r="R50" s="94"/>
      <c r="S50" s="94"/>
      <c r="T50" s="92"/>
      <c r="U50" s="95"/>
      <c r="V50" s="95"/>
    </row>
    <row r="51" spans="1:22" s="96" customFormat="1" x14ac:dyDescent="0.3">
      <c r="A51" s="66"/>
      <c r="B51" s="66"/>
      <c r="C51" s="89"/>
      <c r="D51" s="89"/>
      <c r="E51" s="89"/>
      <c r="F51" s="89"/>
      <c r="G51" s="89"/>
      <c r="H51" s="90"/>
      <c r="I51" s="90"/>
      <c r="J51" s="90"/>
      <c r="K51" s="91"/>
      <c r="L51" s="92"/>
      <c r="M51" s="93"/>
      <c r="N51" s="92"/>
      <c r="O51" s="92"/>
      <c r="P51" s="92"/>
      <c r="Q51" s="94"/>
      <c r="R51" s="94"/>
      <c r="S51" s="94"/>
      <c r="T51" s="92"/>
      <c r="U51" s="95"/>
      <c r="V51" s="95"/>
    </row>
    <row r="52" spans="1:22" s="96" customFormat="1" x14ac:dyDescent="0.3">
      <c r="A52" s="66"/>
      <c r="B52" s="66"/>
      <c r="C52" s="89"/>
      <c r="D52" s="89"/>
      <c r="E52" s="89"/>
      <c r="F52" s="89"/>
      <c r="G52" s="89"/>
      <c r="H52" s="90"/>
      <c r="I52" s="90"/>
      <c r="J52" s="90"/>
      <c r="K52" s="91"/>
      <c r="L52" s="92"/>
      <c r="M52" s="93"/>
      <c r="N52" s="92"/>
      <c r="O52" s="92"/>
      <c r="P52" s="92"/>
      <c r="Q52" s="94"/>
      <c r="R52" s="94"/>
      <c r="S52" s="94"/>
      <c r="T52" s="92"/>
      <c r="U52" s="95"/>
      <c r="V52" s="95"/>
    </row>
    <row r="53" spans="1:22" s="96" customFormat="1" x14ac:dyDescent="0.3">
      <c r="A53" s="66"/>
      <c r="B53" s="66"/>
      <c r="C53" s="89"/>
      <c r="D53" s="89"/>
      <c r="E53" s="89"/>
      <c r="F53" s="89"/>
      <c r="G53" s="89"/>
      <c r="H53" s="90"/>
      <c r="I53" s="90"/>
      <c r="J53" s="90"/>
      <c r="K53" s="91"/>
      <c r="L53" s="92"/>
      <c r="M53" s="93"/>
      <c r="N53" s="92"/>
      <c r="O53" s="92"/>
      <c r="P53" s="92"/>
      <c r="Q53" s="94"/>
      <c r="R53" s="94"/>
      <c r="S53" s="94"/>
      <c r="T53" s="92"/>
      <c r="U53" s="95"/>
      <c r="V53" s="95"/>
    </row>
    <row r="54" spans="1:22" s="96" customFormat="1" x14ac:dyDescent="0.3">
      <c r="A54" s="66"/>
      <c r="B54" s="66"/>
      <c r="C54" s="89"/>
      <c r="D54" s="89"/>
      <c r="E54" s="89"/>
      <c r="F54" s="89"/>
      <c r="G54" s="89"/>
      <c r="H54" s="90"/>
      <c r="I54" s="90"/>
      <c r="J54" s="90"/>
      <c r="K54" s="91"/>
      <c r="L54" s="92"/>
      <c r="M54" s="93"/>
      <c r="N54" s="92"/>
      <c r="O54" s="92"/>
      <c r="P54" s="92"/>
      <c r="Q54" s="94"/>
      <c r="R54" s="94"/>
      <c r="S54" s="94"/>
      <c r="T54" s="92"/>
      <c r="U54" s="95"/>
      <c r="V54" s="95"/>
    </row>
    <row r="55" spans="1:22" s="96" customFormat="1" x14ac:dyDescent="0.3">
      <c r="A55" s="66"/>
      <c r="B55" s="66"/>
      <c r="C55" s="89"/>
      <c r="D55" s="89"/>
      <c r="E55" s="89"/>
      <c r="F55" s="89"/>
      <c r="G55" s="89"/>
      <c r="H55" s="90"/>
      <c r="I55" s="90"/>
      <c r="J55" s="90"/>
      <c r="K55" s="91"/>
      <c r="L55" s="92"/>
      <c r="M55" s="93"/>
      <c r="N55" s="92"/>
      <c r="O55" s="92"/>
      <c r="P55" s="92"/>
      <c r="Q55" s="94"/>
      <c r="R55" s="94"/>
      <c r="S55" s="94"/>
      <c r="T55" s="92"/>
      <c r="U55" s="95"/>
      <c r="V55" s="95"/>
    </row>
    <row r="56" spans="1:22" s="96" customFormat="1" x14ac:dyDescent="0.3">
      <c r="A56" s="66"/>
      <c r="B56" s="66"/>
      <c r="C56" s="89"/>
      <c r="D56" s="89"/>
      <c r="E56" s="89"/>
      <c r="F56" s="89"/>
      <c r="G56" s="89"/>
      <c r="H56" s="90"/>
      <c r="I56" s="90"/>
      <c r="J56" s="90"/>
      <c r="K56" s="91"/>
      <c r="L56" s="92"/>
      <c r="M56" s="93"/>
      <c r="N56" s="92"/>
      <c r="O56" s="92"/>
      <c r="P56" s="92"/>
      <c r="Q56" s="94"/>
      <c r="R56" s="94"/>
      <c r="S56" s="94"/>
      <c r="T56" s="92"/>
      <c r="U56" s="95"/>
      <c r="V56" s="95"/>
    </row>
    <row r="57" spans="1:22" s="96" customFormat="1" x14ac:dyDescent="0.3">
      <c r="A57" s="66"/>
      <c r="B57" s="66"/>
      <c r="C57" s="89"/>
      <c r="D57" s="89"/>
      <c r="E57" s="89"/>
      <c r="F57" s="89"/>
      <c r="G57" s="89"/>
      <c r="H57" s="90"/>
      <c r="I57" s="90"/>
      <c r="J57" s="90"/>
      <c r="K57" s="91"/>
      <c r="L57" s="92"/>
      <c r="M57" s="93"/>
      <c r="N57" s="92"/>
      <c r="O57" s="92"/>
      <c r="P57" s="92"/>
      <c r="Q57" s="94"/>
      <c r="R57" s="94"/>
      <c r="S57" s="94"/>
      <c r="T57" s="92"/>
      <c r="U57" s="95"/>
      <c r="V57" s="95"/>
    </row>
    <row r="58" spans="1:22" s="96" customFormat="1" x14ac:dyDescent="0.3">
      <c r="A58" s="66"/>
      <c r="B58" s="66"/>
      <c r="C58" s="89"/>
      <c r="D58" s="89"/>
      <c r="E58" s="89"/>
      <c r="F58" s="89"/>
      <c r="G58" s="89"/>
      <c r="H58" s="90"/>
      <c r="I58" s="90"/>
      <c r="J58" s="90"/>
      <c r="K58" s="91"/>
      <c r="L58" s="92"/>
      <c r="M58" s="93"/>
      <c r="N58" s="92"/>
      <c r="O58" s="92"/>
      <c r="P58" s="92"/>
      <c r="Q58" s="94"/>
      <c r="R58" s="94"/>
      <c r="S58" s="94"/>
      <c r="T58" s="92"/>
      <c r="U58" s="95"/>
      <c r="V58" s="95"/>
    </row>
    <row r="59" spans="1:22" s="96" customFormat="1" x14ac:dyDescent="0.3">
      <c r="A59" s="66"/>
      <c r="B59" s="66"/>
      <c r="C59" s="89"/>
      <c r="D59" s="89"/>
      <c r="E59" s="89"/>
      <c r="F59" s="89"/>
      <c r="G59" s="89"/>
      <c r="H59" s="90"/>
      <c r="I59" s="90"/>
      <c r="J59" s="90"/>
      <c r="K59" s="91"/>
      <c r="L59" s="92"/>
      <c r="M59" s="93"/>
      <c r="N59" s="92"/>
      <c r="O59" s="92"/>
      <c r="P59" s="92"/>
      <c r="Q59" s="94"/>
      <c r="R59" s="94"/>
      <c r="S59" s="94"/>
      <c r="T59" s="92"/>
      <c r="U59" s="95"/>
      <c r="V59" s="95"/>
    </row>
    <row r="60" spans="1:22" s="96" customFormat="1" x14ac:dyDescent="0.3">
      <c r="A60" s="66"/>
      <c r="B60" s="66"/>
      <c r="C60" s="89"/>
      <c r="D60" s="89"/>
      <c r="E60" s="89"/>
      <c r="F60" s="89"/>
      <c r="G60" s="89"/>
      <c r="H60" s="90"/>
      <c r="I60" s="90"/>
      <c r="J60" s="90"/>
      <c r="K60" s="91"/>
      <c r="L60" s="92"/>
      <c r="M60" s="93"/>
      <c r="N60" s="92"/>
      <c r="O60" s="92"/>
      <c r="P60" s="92"/>
      <c r="Q60" s="94"/>
      <c r="R60" s="94"/>
      <c r="S60" s="94"/>
      <c r="T60" s="92"/>
      <c r="U60" s="95"/>
      <c r="V60" s="95"/>
    </row>
    <row r="61" spans="1:22" s="96" customFormat="1" x14ac:dyDescent="0.3">
      <c r="A61" s="66"/>
      <c r="B61" s="66"/>
      <c r="C61" s="89"/>
      <c r="D61" s="89"/>
      <c r="E61" s="89"/>
      <c r="F61" s="89"/>
      <c r="G61" s="89"/>
      <c r="H61" s="90"/>
      <c r="I61" s="90"/>
      <c r="J61" s="90"/>
      <c r="K61" s="91"/>
      <c r="L61" s="92"/>
      <c r="M61" s="93"/>
      <c r="N61" s="92"/>
      <c r="O61" s="92"/>
      <c r="P61" s="92"/>
      <c r="Q61" s="94"/>
      <c r="R61" s="94"/>
      <c r="S61" s="94"/>
      <c r="T61" s="92"/>
      <c r="U61" s="95"/>
      <c r="V61" s="95"/>
    </row>
    <row r="62" spans="1:22" s="96" customFormat="1" x14ac:dyDescent="0.3">
      <c r="A62" s="66"/>
      <c r="B62" s="66"/>
      <c r="C62" s="89"/>
      <c r="D62" s="89"/>
      <c r="E62" s="89"/>
      <c r="F62" s="89"/>
      <c r="G62" s="89"/>
      <c r="H62" s="90"/>
      <c r="I62" s="90"/>
      <c r="J62" s="90"/>
      <c r="K62" s="91"/>
      <c r="L62" s="92"/>
      <c r="M62" s="93"/>
      <c r="N62" s="92"/>
      <c r="O62" s="92"/>
      <c r="P62" s="92"/>
      <c r="Q62" s="94"/>
      <c r="R62" s="94"/>
      <c r="S62" s="94"/>
      <c r="T62" s="92"/>
      <c r="U62" s="95"/>
      <c r="V62" s="95"/>
    </row>
    <row r="63" spans="1:22" s="96" customFormat="1" x14ac:dyDescent="0.3">
      <c r="A63" s="66"/>
      <c r="B63" s="66"/>
      <c r="C63" s="89"/>
      <c r="D63" s="89"/>
      <c r="E63" s="89"/>
      <c r="F63" s="89"/>
      <c r="G63" s="89"/>
      <c r="H63" s="90"/>
      <c r="I63" s="90"/>
      <c r="J63" s="90"/>
      <c r="K63" s="91"/>
      <c r="L63" s="92"/>
      <c r="M63" s="93"/>
      <c r="N63" s="92"/>
      <c r="O63" s="92"/>
      <c r="P63" s="92"/>
      <c r="Q63" s="94"/>
      <c r="R63" s="94"/>
      <c r="S63" s="94"/>
      <c r="T63" s="92"/>
      <c r="U63" s="95"/>
      <c r="V63" s="95"/>
    </row>
    <row r="64" spans="1:22" s="96" customFormat="1" x14ac:dyDescent="0.3">
      <c r="A64" s="66"/>
      <c r="B64" s="66"/>
      <c r="C64" s="89"/>
      <c r="D64" s="89"/>
      <c r="E64" s="89"/>
      <c r="F64" s="89"/>
      <c r="G64" s="89"/>
      <c r="H64" s="90"/>
      <c r="I64" s="90"/>
      <c r="J64" s="90"/>
      <c r="K64" s="91"/>
      <c r="L64" s="92"/>
      <c r="M64" s="93"/>
      <c r="N64" s="92"/>
      <c r="O64" s="92"/>
      <c r="P64" s="92"/>
      <c r="Q64" s="94"/>
      <c r="R64" s="94"/>
      <c r="S64" s="94"/>
      <c r="T64" s="92"/>
      <c r="U64" s="95"/>
      <c r="V64" s="95"/>
    </row>
    <row r="65" spans="1:22" s="96" customFormat="1" x14ac:dyDescent="0.3">
      <c r="A65" s="66"/>
      <c r="B65" s="66"/>
      <c r="C65" s="89"/>
      <c r="D65" s="89"/>
      <c r="E65" s="89"/>
      <c r="F65" s="89"/>
      <c r="G65" s="89"/>
      <c r="H65" s="90"/>
      <c r="I65" s="90"/>
      <c r="J65" s="90"/>
      <c r="K65" s="91"/>
      <c r="L65" s="92"/>
      <c r="M65" s="93"/>
      <c r="N65" s="92"/>
      <c r="O65" s="92"/>
      <c r="P65" s="92"/>
      <c r="Q65" s="94"/>
      <c r="R65" s="94"/>
      <c r="S65" s="94"/>
      <c r="T65" s="92"/>
      <c r="U65" s="95"/>
      <c r="V65" s="95"/>
    </row>
    <row r="66" spans="1:22" s="96" customFormat="1" x14ac:dyDescent="0.3">
      <c r="A66" s="66"/>
      <c r="B66" s="66"/>
      <c r="C66" s="89"/>
      <c r="D66" s="89"/>
      <c r="E66" s="89"/>
      <c r="F66" s="89"/>
      <c r="G66" s="89"/>
      <c r="H66" s="90"/>
      <c r="I66" s="90"/>
      <c r="J66" s="90"/>
      <c r="K66" s="91"/>
      <c r="L66" s="92"/>
      <c r="M66" s="93"/>
      <c r="N66" s="92"/>
      <c r="O66" s="92"/>
      <c r="P66" s="92"/>
      <c r="Q66" s="94"/>
      <c r="R66" s="94"/>
      <c r="S66" s="94"/>
      <c r="T66" s="92"/>
      <c r="U66" s="95"/>
      <c r="V66" s="95"/>
    </row>
    <row r="67" spans="1:22" s="96" customFormat="1" x14ac:dyDescent="0.3">
      <c r="A67" s="66"/>
      <c r="B67" s="66"/>
      <c r="C67" s="89"/>
      <c r="D67" s="89"/>
      <c r="E67" s="89"/>
      <c r="F67" s="89"/>
      <c r="G67" s="89"/>
      <c r="H67" s="90"/>
      <c r="I67" s="90"/>
      <c r="J67" s="90"/>
      <c r="K67" s="91"/>
      <c r="L67" s="92"/>
      <c r="M67" s="93"/>
      <c r="N67" s="92"/>
      <c r="O67" s="92"/>
      <c r="P67" s="92"/>
      <c r="Q67" s="94"/>
      <c r="R67" s="94"/>
      <c r="S67" s="94"/>
      <c r="T67" s="92"/>
      <c r="U67" s="95"/>
      <c r="V67" s="95"/>
    </row>
    <row r="68" spans="1:22" s="96" customFormat="1" x14ac:dyDescent="0.3">
      <c r="A68" s="66"/>
      <c r="B68" s="66"/>
      <c r="C68" s="89"/>
      <c r="D68" s="89"/>
      <c r="E68" s="89"/>
      <c r="F68" s="89"/>
      <c r="G68" s="89"/>
      <c r="H68" s="90"/>
      <c r="I68" s="90"/>
      <c r="J68" s="90"/>
      <c r="K68" s="91"/>
      <c r="L68" s="92"/>
      <c r="M68" s="93"/>
      <c r="N68" s="92"/>
      <c r="O68" s="92"/>
      <c r="P68" s="92"/>
      <c r="Q68" s="94"/>
      <c r="R68" s="94"/>
      <c r="S68" s="94"/>
      <c r="T68" s="92"/>
      <c r="U68" s="95"/>
      <c r="V68" s="95"/>
    </row>
    <row r="69" spans="1:22" s="96" customFormat="1" x14ac:dyDescent="0.3">
      <c r="A69" s="66"/>
      <c r="B69" s="66"/>
      <c r="C69" s="89"/>
      <c r="D69" s="89"/>
      <c r="E69" s="89"/>
      <c r="F69" s="89"/>
      <c r="G69" s="89"/>
      <c r="H69" s="90"/>
      <c r="I69" s="90"/>
      <c r="J69" s="90"/>
      <c r="K69" s="91"/>
      <c r="L69" s="92"/>
      <c r="M69" s="93"/>
      <c r="N69" s="92"/>
      <c r="O69" s="92"/>
      <c r="P69" s="92"/>
      <c r="Q69" s="94"/>
      <c r="R69" s="94"/>
      <c r="S69" s="94"/>
      <c r="T69" s="92"/>
      <c r="U69" s="95"/>
      <c r="V69" s="95"/>
    </row>
    <row r="70" spans="1:22" s="96" customFormat="1" x14ac:dyDescent="0.3">
      <c r="A70" s="66"/>
      <c r="B70" s="66"/>
      <c r="C70" s="89"/>
      <c r="D70" s="89"/>
      <c r="E70" s="89"/>
      <c r="F70" s="89"/>
      <c r="G70" s="89"/>
      <c r="H70" s="90"/>
      <c r="I70" s="90"/>
      <c r="J70" s="90"/>
      <c r="K70" s="91"/>
      <c r="L70" s="92"/>
      <c r="M70" s="93"/>
      <c r="N70" s="92"/>
      <c r="O70" s="92"/>
      <c r="P70" s="92"/>
      <c r="Q70" s="94"/>
      <c r="R70" s="94"/>
      <c r="S70" s="94"/>
      <c r="T70" s="92"/>
      <c r="U70" s="95"/>
      <c r="V70" s="95"/>
    </row>
    <row r="71" spans="1:22" s="96" customFormat="1" x14ac:dyDescent="0.3">
      <c r="A71" s="66"/>
      <c r="B71" s="66"/>
      <c r="C71" s="89"/>
      <c r="D71" s="89"/>
      <c r="E71" s="89"/>
      <c r="F71" s="89"/>
      <c r="G71" s="89"/>
      <c r="H71" s="90"/>
      <c r="I71" s="90"/>
      <c r="J71" s="90"/>
      <c r="K71" s="91"/>
      <c r="L71" s="92"/>
      <c r="M71" s="93"/>
      <c r="N71" s="92"/>
      <c r="O71" s="92"/>
      <c r="P71" s="92"/>
      <c r="Q71" s="94"/>
      <c r="R71" s="94"/>
      <c r="S71" s="94"/>
      <c r="T71" s="92"/>
      <c r="U71" s="95"/>
      <c r="V71" s="95"/>
    </row>
    <row r="72" spans="1:22" s="96" customFormat="1" x14ac:dyDescent="0.3">
      <c r="A72" s="66"/>
      <c r="B72" s="66"/>
      <c r="C72" s="89"/>
      <c r="D72" s="89"/>
      <c r="E72" s="89"/>
      <c r="F72" s="89"/>
      <c r="G72" s="89"/>
      <c r="H72" s="90"/>
      <c r="I72" s="90"/>
      <c r="J72" s="90"/>
      <c r="K72" s="91"/>
      <c r="L72" s="92"/>
      <c r="M72" s="93"/>
      <c r="N72" s="92"/>
      <c r="O72" s="92"/>
      <c r="P72" s="92"/>
      <c r="Q72" s="94"/>
      <c r="R72" s="94"/>
      <c r="S72" s="94"/>
      <c r="T72" s="92"/>
      <c r="U72" s="95"/>
      <c r="V72" s="95"/>
    </row>
    <row r="73" spans="1:22" s="96" customFormat="1" x14ac:dyDescent="0.3">
      <c r="A73" s="66"/>
      <c r="B73" s="66"/>
      <c r="C73" s="89"/>
      <c r="D73" s="89"/>
      <c r="E73" s="89"/>
      <c r="F73" s="89"/>
      <c r="G73" s="89"/>
      <c r="H73" s="90"/>
      <c r="I73" s="90"/>
      <c r="J73" s="90"/>
      <c r="K73" s="91"/>
      <c r="L73" s="92"/>
      <c r="M73" s="93"/>
      <c r="N73" s="92"/>
      <c r="O73" s="92"/>
      <c r="P73" s="92"/>
      <c r="Q73" s="94"/>
      <c r="R73" s="94"/>
      <c r="S73" s="94"/>
      <c r="T73" s="92"/>
      <c r="U73" s="95"/>
      <c r="V73" s="95"/>
    </row>
    <row r="74" spans="1:22" s="96" customFormat="1" x14ac:dyDescent="0.3">
      <c r="A74" s="66"/>
      <c r="B74" s="66"/>
      <c r="C74" s="89"/>
      <c r="D74" s="89"/>
      <c r="E74" s="89"/>
      <c r="F74" s="89"/>
      <c r="G74" s="89"/>
      <c r="H74" s="90"/>
      <c r="I74" s="90"/>
      <c r="J74" s="90"/>
      <c r="K74" s="91"/>
      <c r="L74" s="92"/>
      <c r="M74" s="93"/>
      <c r="N74" s="92"/>
      <c r="O74" s="92"/>
      <c r="P74" s="92"/>
      <c r="Q74" s="94"/>
      <c r="R74" s="94"/>
      <c r="S74" s="94"/>
      <c r="T74" s="92"/>
      <c r="U74" s="95"/>
      <c r="V74" s="95"/>
    </row>
    <row r="75" spans="1:22" s="96" customFormat="1" x14ac:dyDescent="0.3">
      <c r="A75" s="66"/>
      <c r="B75" s="66"/>
      <c r="C75" s="89"/>
      <c r="D75" s="89"/>
      <c r="E75" s="89"/>
      <c r="F75" s="89"/>
      <c r="G75" s="89"/>
      <c r="H75" s="90"/>
      <c r="I75" s="90"/>
      <c r="J75" s="90"/>
      <c r="K75" s="91"/>
      <c r="L75" s="92"/>
      <c r="M75" s="93"/>
      <c r="N75" s="92"/>
      <c r="O75" s="92"/>
      <c r="P75" s="92"/>
      <c r="Q75" s="94"/>
      <c r="R75" s="94"/>
      <c r="S75" s="94"/>
      <c r="T75" s="92"/>
      <c r="U75" s="95"/>
      <c r="V75" s="95"/>
    </row>
    <row r="76" spans="1:22" s="96" customFormat="1" x14ac:dyDescent="0.3">
      <c r="A76" s="66"/>
      <c r="B76" s="66"/>
      <c r="C76" s="89"/>
      <c r="D76" s="89"/>
      <c r="E76" s="89"/>
      <c r="F76" s="89"/>
      <c r="G76" s="89"/>
      <c r="H76" s="90"/>
      <c r="I76" s="90"/>
      <c r="J76" s="90"/>
      <c r="K76" s="91"/>
      <c r="L76" s="92"/>
      <c r="M76" s="93"/>
      <c r="N76" s="92"/>
      <c r="O76" s="92"/>
      <c r="P76" s="92"/>
      <c r="Q76" s="94"/>
      <c r="R76" s="94"/>
      <c r="S76" s="94"/>
      <c r="T76" s="92"/>
      <c r="U76" s="95"/>
      <c r="V76" s="95"/>
    </row>
    <row r="77" spans="1:22" s="96" customFormat="1" x14ac:dyDescent="0.3">
      <c r="A77" s="66"/>
      <c r="B77" s="66"/>
      <c r="C77" s="89"/>
      <c r="D77" s="89"/>
      <c r="E77" s="89"/>
      <c r="F77" s="89"/>
      <c r="G77" s="89"/>
      <c r="H77" s="90"/>
      <c r="I77" s="90"/>
      <c r="J77" s="90"/>
      <c r="K77" s="91"/>
      <c r="L77" s="92"/>
      <c r="M77" s="93"/>
      <c r="N77" s="92"/>
      <c r="O77" s="92"/>
      <c r="P77" s="92"/>
      <c r="Q77" s="94"/>
      <c r="R77" s="94"/>
      <c r="S77" s="94"/>
      <c r="T77" s="92"/>
      <c r="U77" s="95"/>
      <c r="V77" s="95"/>
    </row>
    <row r="78" spans="1:22" s="96" customFormat="1" x14ac:dyDescent="0.3">
      <c r="A78" s="66"/>
      <c r="B78" s="66"/>
      <c r="C78" s="89"/>
      <c r="D78" s="89"/>
      <c r="E78" s="89"/>
      <c r="F78" s="89"/>
      <c r="G78" s="89"/>
      <c r="H78" s="90"/>
      <c r="I78" s="90"/>
      <c r="J78" s="90"/>
      <c r="K78" s="91"/>
      <c r="L78" s="92"/>
      <c r="M78" s="93"/>
      <c r="N78" s="92"/>
      <c r="O78" s="92"/>
      <c r="P78" s="92"/>
      <c r="Q78" s="94"/>
      <c r="R78" s="94"/>
      <c r="S78" s="94"/>
      <c r="T78" s="92"/>
      <c r="U78" s="95"/>
      <c r="V78" s="95"/>
    </row>
    <row r="79" spans="1:22" s="96" customFormat="1" x14ac:dyDescent="0.3">
      <c r="A79" s="66"/>
      <c r="B79" s="66"/>
      <c r="C79" s="89"/>
      <c r="D79" s="89"/>
      <c r="E79" s="89"/>
      <c r="F79" s="89"/>
      <c r="G79" s="89"/>
      <c r="H79" s="90"/>
      <c r="I79" s="90"/>
      <c r="J79" s="90"/>
      <c r="K79" s="91"/>
      <c r="L79" s="92"/>
      <c r="M79" s="93"/>
      <c r="N79" s="92"/>
      <c r="O79" s="92"/>
      <c r="P79" s="92"/>
      <c r="Q79" s="94"/>
      <c r="R79" s="94"/>
      <c r="S79" s="94"/>
      <c r="T79" s="92"/>
      <c r="U79" s="95"/>
      <c r="V79" s="95"/>
    </row>
    <row r="80" spans="1:22" s="96" customFormat="1" x14ac:dyDescent="0.3">
      <c r="A80" s="66"/>
      <c r="B80" s="66"/>
      <c r="C80" s="89"/>
      <c r="D80" s="89"/>
      <c r="E80" s="89"/>
      <c r="F80" s="89"/>
      <c r="G80" s="89"/>
      <c r="H80" s="90"/>
      <c r="I80" s="90"/>
      <c r="J80" s="90"/>
      <c r="K80" s="91"/>
      <c r="L80" s="92"/>
      <c r="M80" s="93"/>
      <c r="N80" s="92"/>
      <c r="O80" s="92"/>
      <c r="P80" s="92"/>
      <c r="Q80" s="94"/>
      <c r="R80" s="94"/>
      <c r="S80" s="94"/>
      <c r="T80" s="92"/>
      <c r="U80" s="95"/>
      <c r="V80" s="95"/>
    </row>
    <row r="81" spans="1:22" s="96" customFormat="1" x14ac:dyDescent="0.3">
      <c r="A81" s="66"/>
      <c r="B81" s="66"/>
      <c r="C81" s="89"/>
      <c r="D81" s="89"/>
      <c r="E81" s="89"/>
      <c r="F81" s="89"/>
      <c r="G81" s="89"/>
      <c r="H81" s="90"/>
      <c r="I81" s="90"/>
      <c r="J81" s="90"/>
      <c r="K81" s="91"/>
      <c r="L81" s="92"/>
      <c r="M81" s="93"/>
      <c r="N81" s="92"/>
      <c r="O81" s="92"/>
      <c r="P81" s="92"/>
      <c r="Q81" s="94"/>
      <c r="R81" s="94"/>
      <c r="S81" s="94"/>
      <c r="T81" s="92"/>
      <c r="U81" s="95"/>
      <c r="V81" s="95"/>
    </row>
    <row r="82" spans="1:22" s="96" customFormat="1" x14ac:dyDescent="0.3">
      <c r="A82" s="66"/>
      <c r="B82" s="66"/>
      <c r="C82" s="89"/>
      <c r="D82" s="89"/>
      <c r="E82" s="89"/>
      <c r="F82" s="89"/>
      <c r="G82" s="89"/>
      <c r="H82" s="90"/>
      <c r="I82" s="90"/>
      <c r="J82" s="90"/>
      <c r="K82" s="91"/>
      <c r="L82" s="92"/>
      <c r="M82" s="93"/>
      <c r="N82" s="92"/>
      <c r="O82" s="92"/>
      <c r="P82" s="92"/>
      <c r="Q82" s="94"/>
      <c r="R82" s="94"/>
      <c r="S82" s="94"/>
      <c r="T82" s="92"/>
      <c r="U82" s="95"/>
      <c r="V82" s="95"/>
    </row>
    <row r="83" spans="1:22" x14ac:dyDescent="0.3">
      <c r="C83" s="74"/>
      <c r="D83" s="74"/>
      <c r="E83" s="74"/>
      <c r="F83" s="74"/>
      <c r="G83" s="74"/>
      <c r="H83" s="97"/>
      <c r="I83" s="97"/>
      <c r="J83" s="97"/>
      <c r="K83" s="98"/>
      <c r="L83" s="99"/>
      <c r="M83" s="100"/>
      <c r="N83" s="99"/>
      <c r="O83" s="99"/>
      <c r="P83" s="99"/>
      <c r="Q83" s="83"/>
      <c r="R83" s="83"/>
      <c r="S83" s="83"/>
      <c r="T83" s="99"/>
      <c r="U83" s="67"/>
      <c r="V83" s="67"/>
    </row>
    <row r="84" spans="1:22" x14ac:dyDescent="0.3">
      <c r="C84" s="74"/>
      <c r="D84" s="74"/>
      <c r="E84" s="74"/>
      <c r="F84" s="74"/>
      <c r="G84" s="74"/>
      <c r="H84" s="97"/>
      <c r="I84" s="97"/>
      <c r="J84" s="97"/>
      <c r="K84" s="98"/>
      <c r="L84" s="99"/>
      <c r="M84" s="100"/>
      <c r="N84" s="99"/>
      <c r="O84" s="99"/>
      <c r="P84" s="99"/>
      <c r="Q84" s="83"/>
      <c r="R84" s="83"/>
      <c r="S84" s="83"/>
      <c r="T84" s="99"/>
      <c r="U84" s="67"/>
      <c r="V84" s="67"/>
    </row>
    <row r="85" spans="1:22" x14ac:dyDescent="0.3">
      <c r="C85" s="74"/>
      <c r="D85" s="74"/>
      <c r="E85" s="74"/>
      <c r="F85" s="74"/>
      <c r="G85" s="74"/>
      <c r="H85" s="97"/>
      <c r="I85" s="97"/>
      <c r="J85" s="97"/>
      <c r="K85" s="98"/>
      <c r="L85" s="99"/>
      <c r="M85" s="100"/>
      <c r="N85" s="99"/>
      <c r="O85" s="99"/>
      <c r="P85" s="99"/>
      <c r="Q85" s="83"/>
      <c r="R85" s="83"/>
      <c r="S85" s="83"/>
      <c r="T85" s="99"/>
      <c r="U85" s="67"/>
      <c r="V85" s="67"/>
    </row>
    <row r="86" spans="1:22" x14ac:dyDescent="0.3">
      <c r="C86" s="74"/>
      <c r="D86" s="74"/>
      <c r="E86" s="74"/>
      <c r="F86" s="74"/>
      <c r="G86" s="74"/>
      <c r="H86" s="97"/>
      <c r="I86" s="97"/>
      <c r="J86" s="97"/>
      <c r="K86" s="98"/>
      <c r="L86" s="99"/>
      <c r="M86" s="100"/>
      <c r="N86" s="99"/>
      <c r="O86" s="99"/>
      <c r="P86" s="99"/>
      <c r="Q86" s="83"/>
      <c r="R86" s="83"/>
      <c r="S86" s="83"/>
      <c r="T86" s="99"/>
      <c r="U86" s="67"/>
      <c r="V86" s="67"/>
    </row>
    <row r="87" spans="1:22" x14ac:dyDescent="0.3">
      <c r="C87" s="74"/>
      <c r="D87" s="74"/>
      <c r="E87" s="74"/>
      <c r="F87" s="74"/>
      <c r="G87" s="74"/>
      <c r="H87" s="97"/>
      <c r="I87" s="97"/>
      <c r="J87" s="97"/>
      <c r="K87" s="98"/>
      <c r="L87" s="99"/>
      <c r="M87" s="100"/>
      <c r="N87" s="99"/>
      <c r="O87" s="99"/>
      <c r="P87" s="99"/>
      <c r="Q87" s="83"/>
      <c r="R87" s="83"/>
      <c r="S87" s="83"/>
      <c r="T87" s="99"/>
      <c r="U87" s="67"/>
      <c r="V87" s="67"/>
    </row>
    <row r="88" spans="1:22" x14ac:dyDescent="0.3">
      <c r="C88" s="74"/>
      <c r="D88" s="74"/>
      <c r="E88" s="74"/>
      <c r="F88" s="74"/>
      <c r="G88" s="74"/>
      <c r="H88" s="97"/>
      <c r="I88" s="97"/>
      <c r="J88" s="97"/>
      <c r="K88" s="98"/>
      <c r="L88" s="99"/>
      <c r="M88" s="100"/>
      <c r="N88" s="99"/>
      <c r="O88" s="99"/>
      <c r="P88" s="99"/>
      <c r="Q88" s="83"/>
      <c r="R88" s="83"/>
      <c r="S88" s="83"/>
      <c r="T88" s="99"/>
      <c r="U88" s="67"/>
      <c r="V88" s="67"/>
    </row>
    <row r="89" spans="1:22" x14ac:dyDescent="0.3">
      <c r="C89" s="74"/>
      <c r="D89" s="74"/>
      <c r="E89" s="74"/>
      <c r="F89" s="74"/>
      <c r="G89" s="74"/>
      <c r="H89" s="97"/>
      <c r="I89" s="97"/>
      <c r="J89" s="97"/>
      <c r="K89" s="98"/>
      <c r="L89" s="99"/>
      <c r="M89" s="100"/>
      <c r="N89" s="99"/>
      <c r="O89" s="99"/>
      <c r="P89" s="99"/>
      <c r="Q89" s="83"/>
      <c r="R89" s="83"/>
      <c r="S89" s="83"/>
      <c r="T89" s="99"/>
      <c r="U89" s="67"/>
      <c r="V89" s="67"/>
    </row>
    <row r="90" spans="1:22" x14ac:dyDescent="0.3">
      <c r="C90" s="74"/>
      <c r="D90" s="74"/>
      <c r="E90" s="74"/>
      <c r="F90" s="74"/>
      <c r="G90" s="74"/>
      <c r="H90" s="97"/>
      <c r="I90" s="97"/>
      <c r="J90" s="97"/>
      <c r="K90" s="98"/>
      <c r="L90" s="99"/>
      <c r="M90" s="100"/>
      <c r="N90" s="99"/>
      <c r="O90" s="99"/>
      <c r="P90" s="99"/>
      <c r="Q90" s="83"/>
      <c r="R90" s="83"/>
      <c r="S90" s="83"/>
      <c r="T90" s="99"/>
      <c r="U90" s="67"/>
      <c r="V90" s="67"/>
    </row>
    <row r="91" spans="1:22" x14ac:dyDescent="0.3">
      <c r="C91" s="74"/>
      <c r="D91" s="74"/>
      <c r="E91" s="74"/>
      <c r="F91" s="74"/>
      <c r="G91" s="74"/>
      <c r="H91" s="97"/>
      <c r="I91" s="97"/>
      <c r="J91" s="97"/>
      <c r="K91" s="98"/>
      <c r="L91" s="99"/>
      <c r="M91" s="100"/>
      <c r="N91" s="99"/>
      <c r="O91" s="99"/>
      <c r="P91" s="99"/>
      <c r="Q91" s="83"/>
      <c r="R91" s="83"/>
      <c r="S91" s="83"/>
      <c r="T91" s="99"/>
      <c r="U91" s="67"/>
      <c r="V91" s="67"/>
    </row>
    <row r="92" spans="1:22" x14ac:dyDescent="0.3">
      <c r="C92" s="74"/>
      <c r="D92" s="74"/>
      <c r="E92" s="74"/>
      <c r="F92" s="74"/>
      <c r="G92" s="74"/>
      <c r="H92" s="97"/>
      <c r="I92" s="97"/>
      <c r="J92" s="97"/>
      <c r="K92" s="98"/>
      <c r="L92" s="99"/>
      <c r="M92" s="100"/>
      <c r="N92" s="99"/>
      <c r="O92" s="99"/>
      <c r="P92" s="99"/>
      <c r="Q92" s="83"/>
      <c r="R92" s="83"/>
      <c r="S92" s="83"/>
      <c r="T92" s="99"/>
      <c r="U92" s="67"/>
      <c r="V92" s="67"/>
    </row>
    <row r="93" spans="1:22" x14ac:dyDescent="0.3">
      <c r="C93" s="74"/>
      <c r="D93" s="74"/>
      <c r="E93" s="74"/>
      <c r="F93" s="74"/>
      <c r="G93" s="74"/>
      <c r="H93" s="97"/>
      <c r="I93" s="97"/>
      <c r="J93" s="97"/>
      <c r="K93" s="98"/>
      <c r="L93" s="99"/>
      <c r="M93" s="100"/>
      <c r="N93" s="99"/>
      <c r="O93" s="99"/>
      <c r="P93" s="99"/>
      <c r="Q93" s="83"/>
      <c r="R93" s="83"/>
      <c r="S93" s="83"/>
      <c r="T93" s="99"/>
      <c r="U93" s="67"/>
      <c r="V93" s="67"/>
    </row>
    <row r="94" spans="1:22" x14ac:dyDescent="0.3">
      <c r="C94" s="74"/>
      <c r="D94" s="74"/>
      <c r="E94" s="74"/>
      <c r="F94" s="74"/>
      <c r="G94" s="74"/>
      <c r="H94" s="97"/>
      <c r="I94" s="97"/>
      <c r="J94" s="97"/>
      <c r="K94" s="98"/>
      <c r="L94" s="99"/>
      <c r="M94" s="100"/>
      <c r="N94" s="99"/>
      <c r="O94" s="99"/>
      <c r="P94" s="99"/>
      <c r="Q94" s="83"/>
      <c r="R94" s="83"/>
      <c r="S94" s="83"/>
      <c r="T94" s="99"/>
      <c r="U94" s="67"/>
      <c r="V94" s="67"/>
    </row>
    <row r="95" spans="1:22" x14ac:dyDescent="0.3">
      <c r="C95" s="74"/>
      <c r="D95" s="74"/>
      <c r="E95" s="74"/>
      <c r="F95" s="74"/>
      <c r="G95" s="74"/>
      <c r="H95" s="97"/>
      <c r="I95" s="97"/>
      <c r="J95" s="97"/>
      <c r="K95" s="98"/>
      <c r="L95" s="99"/>
      <c r="M95" s="100"/>
      <c r="N95" s="99"/>
      <c r="O95" s="99"/>
      <c r="P95" s="99"/>
      <c r="Q95" s="83"/>
      <c r="R95" s="83"/>
      <c r="S95" s="83"/>
      <c r="T95" s="99"/>
      <c r="U95" s="67"/>
      <c r="V95" s="67"/>
    </row>
    <row r="96" spans="1:22" x14ac:dyDescent="0.3">
      <c r="C96" s="74"/>
      <c r="D96" s="74"/>
      <c r="E96" s="74"/>
      <c r="F96" s="74"/>
      <c r="G96" s="74"/>
      <c r="H96" s="97"/>
      <c r="I96" s="97"/>
      <c r="J96" s="97"/>
      <c r="K96" s="98"/>
      <c r="L96" s="99"/>
      <c r="M96" s="100"/>
      <c r="N96" s="99"/>
      <c r="O96" s="99"/>
      <c r="P96" s="99"/>
      <c r="Q96" s="83"/>
      <c r="R96" s="83"/>
      <c r="S96" s="83"/>
      <c r="T96" s="99"/>
      <c r="U96" s="67"/>
      <c r="V96" s="67"/>
    </row>
    <row r="97" spans="3:22" x14ac:dyDescent="0.3">
      <c r="C97" s="74"/>
      <c r="D97" s="74"/>
      <c r="E97" s="74"/>
      <c r="F97" s="74"/>
      <c r="G97" s="74"/>
      <c r="H97" s="97"/>
      <c r="I97" s="97"/>
      <c r="J97" s="97"/>
      <c r="K97" s="98"/>
      <c r="L97" s="99"/>
      <c r="M97" s="100"/>
      <c r="N97" s="99"/>
      <c r="O97" s="99"/>
      <c r="P97" s="99"/>
      <c r="Q97" s="83"/>
      <c r="R97" s="83"/>
      <c r="S97" s="83"/>
      <c r="T97" s="99"/>
      <c r="U97" s="67"/>
      <c r="V97" s="67"/>
    </row>
    <row r="98" spans="3:22" x14ac:dyDescent="0.3">
      <c r="C98" s="74"/>
      <c r="D98" s="74"/>
      <c r="E98" s="74"/>
      <c r="F98" s="74"/>
      <c r="G98" s="74"/>
      <c r="H98" s="97"/>
      <c r="I98" s="97"/>
      <c r="J98" s="97"/>
      <c r="K98" s="98"/>
      <c r="L98" s="99"/>
      <c r="M98" s="100"/>
      <c r="N98" s="99"/>
      <c r="O98" s="99"/>
      <c r="P98" s="99"/>
      <c r="Q98" s="83"/>
      <c r="R98" s="83"/>
      <c r="S98" s="83"/>
      <c r="T98" s="99"/>
      <c r="U98" s="67"/>
      <c r="V98" s="67"/>
    </row>
    <row r="99" spans="3:22" x14ac:dyDescent="0.3">
      <c r="C99" s="74"/>
      <c r="D99" s="74"/>
      <c r="E99" s="74"/>
      <c r="F99" s="74"/>
      <c r="G99" s="74"/>
      <c r="H99" s="97"/>
      <c r="I99" s="97"/>
      <c r="J99" s="97"/>
      <c r="K99" s="98"/>
      <c r="L99" s="99"/>
      <c r="M99" s="100"/>
      <c r="N99" s="99"/>
      <c r="O99" s="99"/>
      <c r="P99" s="99"/>
      <c r="Q99" s="83"/>
      <c r="R99" s="83"/>
      <c r="S99" s="83"/>
      <c r="T99" s="99"/>
      <c r="U99" s="67"/>
      <c r="V99" s="67"/>
    </row>
    <row r="100" spans="3:22" x14ac:dyDescent="0.3">
      <c r="C100" s="74"/>
      <c r="D100" s="74"/>
      <c r="E100" s="74"/>
      <c r="F100" s="74"/>
      <c r="G100" s="74"/>
      <c r="H100" s="97"/>
      <c r="I100" s="97"/>
      <c r="J100" s="97"/>
      <c r="K100" s="98"/>
      <c r="L100" s="99"/>
      <c r="M100" s="100"/>
      <c r="N100" s="99"/>
      <c r="O100" s="99"/>
      <c r="P100" s="99"/>
      <c r="Q100" s="83"/>
      <c r="R100" s="83"/>
      <c r="S100" s="83"/>
      <c r="T100" s="99"/>
      <c r="U100" s="67"/>
      <c r="V100" s="67"/>
    </row>
    <row r="101" spans="3:22" x14ac:dyDescent="0.3">
      <c r="C101" s="74"/>
      <c r="D101" s="74"/>
      <c r="E101" s="74"/>
      <c r="F101" s="74"/>
      <c r="G101" s="74"/>
      <c r="H101" s="97"/>
      <c r="I101" s="97"/>
      <c r="J101" s="97"/>
      <c r="K101" s="98"/>
      <c r="L101" s="99"/>
      <c r="M101" s="100"/>
      <c r="N101" s="99"/>
      <c r="O101" s="99"/>
      <c r="P101" s="99"/>
      <c r="Q101" s="83"/>
      <c r="R101" s="83"/>
      <c r="S101" s="83"/>
      <c r="T101" s="99"/>
      <c r="U101" s="67"/>
      <c r="V101" s="67"/>
    </row>
    <row r="102" spans="3:22" x14ac:dyDescent="0.3">
      <c r="C102" s="74"/>
      <c r="D102" s="74"/>
      <c r="E102" s="74"/>
      <c r="F102" s="74"/>
      <c r="G102" s="74"/>
      <c r="H102" s="97"/>
      <c r="I102" s="97"/>
      <c r="J102" s="97"/>
      <c r="K102" s="98"/>
      <c r="L102" s="99"/>
      <c r="M102" s="100"/>
      <c r="N102" s="99"/>
      <c r="O102" s="99"/>
      <c r="P102" s="99"/>
      <c r="Q102" s="83"/>
      <c r="R102" s="83"/>
      <c r="S102" s="83"/>
      <c r="T102" s="99"/>
      <c r="U102" s="67"/>
      <c r="V102" s="67"/>
    </row>
    <row r="103" spans="3:22" x14ac:dyDescent="0.3">
      <c r="C103" s="74"/>
      <c r="D103" s="74"/>
      <c r="E103" s="74"/>
      <c r="F103" s="74"/>
      <c r="G103" s="74"/>
      <c r="H103" s="97"/>
      <c r="I103" s="97"/>
      <c r="J103" s="97"/>
      <c r="K103" s="98"/>
      <c r="L103" s="99"/>
      <c r="M103" s="100"/>
      <c r="N103" s="99"/>
      <c r="O103" s="99"/>
      <c r="P103" s="99"/>
      <c r="Q103" s="83"/>
      <c r="R103" s="83"/>
      <c r="S103" s="83"/>
      <c r="T103" s="99"/>
      <c r="U103" s="67"/>
      <c r="V103" s="67"/>
    </row>
    <row r="104" spans="3:22" x14ac:dyDescent="0.3">
      <c r="C104" s="74"/>
      <c r="D104" s="74"/>
      <c r="E104" s="74"/>
      <c r="F104" s="74"/>
      <c r="G104" s="74"/>
      <c r="H104" s="97"/>
      <c r="I104" s="97"/>
      <c r="J104" s="97"/>
      <c r="K104" s="98"/>
      <c r="L104" s="99"/>
      <c r="M104" s="100"/>
      <c r="N104" s="99"/>
      <c r="O104" s="99"/>
      <c r="P104" s="99"/>
      <c r="Q104" s="83"/>
      <c r="R104" s="83"/>
      <c r="S104" s="83"/>
      <c r="T104" s="99"/>
      <c r="U104" s="67"/>
      <c r="V104" s="67"/>
    </row>
    <row r="105" spans="3:22" x14ac:dyDescent="0.3">
      <c r="C105" s="74"/>
      <c r="D105" s="74"/>
      <c r="E105" s="74"/>
      <c r="F105" s="74"/>
      <c r="G105" s="74"/>
      <c r="H105" s="97"/>
      <c r="I105" s="97"/>
      <c r="J105" s="97"/>
      <c r="K105" s="98"/>
      <c r="L105" s="99"/>
      <c r="M105" s="100"/>
      <c r="N105" s="99"/>
      <c r="O105" s="99"/>
      <c r="P105" s="99"/>
      <c r="Q105" s="83"/>
      <c r="R105" s="83"/>
      <c r="S105" s="83"/>
      <c r="T105" s="99"/>
      <c r="U105" s="67"/>
      <c r="V105" s="67"/>
    </row>
    <row r="106" spans="3:22" x14ac:dyDescent="0.3">
      <c r="C106" s="74"/>
      <c r="D106" s="74"/>
      <c r="E106" s="74"/>
      <c r="F106" s="74"/>
      <c r="G106" s="74"/>
      <c r="H106" s="97"/>
      <c r="I106" s="97"/>
      <c r="J106" s="97"/>
      <c r="K106" s="98"/>
      <c r="L106" s="99"/>
      <c r="M106" s="100"/>
      <c r="N106" s="99"/>
      <c r="O106" s="99"/>
      <c r="P106" s="99"/>
      <c r="Q106" s="83"/>
      <c r="R106" s="83"/>
      <c r="S106" s="83"/>
      <c r="T106" s="99"/>
      <c r="U106" s="67"/>
      <c r="V106" s="67"/>
    </row>
    <row r="107" spans="3:22" x14ac:dyDescent="0.3">
      <c r="C107" s="74"/>
      <c r="D107" s="74"/>
      <c r="E107" s="74"/>
      <c r="F107" s="74"/>
      <c r="G107" s="74"/>
      <c r="H107" s="97"/>
      <c r="I107" s="97"/>
      <c r="J107" s="97"/>
      <c r="K107" s="98"/>
      <c r="L107" s="99"/>
      <c r="M107" s="100"/>
      <c r="N107" s="99"/>
      <c r="O107" s="99"/>
      <c r="P107" s="99"/>
      <c r="Q107" s="83"/>
      <c r="R107" s="83"/>
      <c r="S107" s="83"/>
      <c r="T107" s="99"/>
      <c r="U107" s="67"/>
      <c r="V107" s="67"/>
    </row>
    <row r="108" spans="3:22" x14ac:dyDescent="0.3">
      <c r="C108" s="74"/>
      <c r="D108" s="74"/>
      <c r="E108" s="74"/>
      <c r="F108" s="74"/>
      <c r="G108" s="74"/>
      <c r="H108" s="97"/>
      <c r="I108" s="97"/>
      <c r="J108" s="97"/>
      <c r="K108" s="98"/>
      <c r="L108" s="99"/>
      <c r="M108" s="100"/>
      <c r="N108" s="99"/>
      <c r="O108" s="99"/>
      <c r="P108" s="99"/>
      <c r="Q108" s="83"/>
      <c r="R108" s="83"/>
      <c r="S108" s="83"/>
      <c r="T108" s="99"/>
      <c r="U108" s="67"/>
      <c r="V108" s="67"/>
    </row>
    <row r="109" spans="3:22" x14ac:dyDescent="0.3">
      <c r="C109" s="74"/>
      <c r="D109" s="74"/>
      <c r="E109" s="74"/>
      <c r="F109" s="74"/>
      <c r="G109" s="74"/>
      <c r="H109" s="97"/>
      <c r="I109" s="97"/>
      <c r="J109" s="97"/>
      <c r="K109" s="98"/>
      <c r="L109" s="99"/>
      <c r="M109" s="100"/>
      <c r="N109" s="99"/>
      <c r="O109" s="99"/>
      <c r="P109" s="99"/>
      <c r="Q109" s="83"/>
      <c r="R109" s="83"/>
      <c r="S109" s="83"/>
      <c r="T109" s="99"/>
      <c r="U109" s="67"/>
      <c r="V109" s="67"/>
    </row>
    <row r="110" spans="3:22" x14ac:dyDescent="0.3">
      <c r="C110" s="74"/>
      <c r="D110" s="74"/>
      <c r="E110" s="74"/>
      <c r="F110" s="74"/>
      <c r="G110" s="74"/>
      <c r="H110" s="97"/>
      <c r="I110" s="97"/>
      <c r="J110" s="97"/>
      <c r="K110" s="98"/>
      <c r="L110" s="99"/>
      <c r="M110" s="100"/>
      <c r="N110" s="99"/>
      <c r="O110" s="99"/>
      <c r="P110" s="99"/>
      <c r="Q110" s="83"/>
      <c r="R110" s="83"/>
      <c r="S110" s="83"/>
      <c r="T110" s="99"/>
      <c r="U110" s="67"/>
      <c r="V110" s="67"/>
    </row>
    <row r="111" spans="3:22" x14ac:dyDescent="0.3">
      <c r="C111" s="74"/>
      <c r="D111" s="74"/>
      <c r="E111" s="74"/>
      <c r="F111" s="74"/>
      <c r="G111" s="74"/>
      <c r="H111" s="97"/>
      <c r="I111" s="97"/>
      <c r="J111" s="97"/>
      <c r="K111" s="98"/>
      <c r="L111" s="99"/>
      <c r="M111" s="100"/>
      <c r="N111" s="99"/>
      <c r="O111" s="99"/>
      <c r="P111" s="99"/>
      <c r="Q111" s="83"/>
      <c r="R111" s="83"/>
      <c r="S111" s="83"/>
      <c r="T111" s="99"/>
      <c r="U111" s="67"/>
      <c r="V111" s="67"/>
    </row>
    <row r="112" spans="3:22" x14ac:dyDescent="0.3">
      <c r="C112" s="74"/>
      <c r="D112" s="74"/>
      <c r="E112" s="74"/>
      <c r="F112" s="74"/>
      <c r="G112" s="74"/>
      <c r="H112" s="97"/>
      <c r="I112" s="97"/>
      <c r="J112" s="97"/>
      <c r="K112" s="98"/>
      <c r="L112" s="99"/>
      <c r="M112" s="100"/>
      <c r="N112" s="99"/>
      <c r="O112" s="99"/>
      <c r="P112" s="99"/>
      <c r="Q112" s="83"/>
      <c r="R112" s="83"/>
      <c r="S112" s="83"/>
      <c r="T112" s="99"/>
      <c r="U112" s="67"/>
      <c r="V112" s="67"/>
    </row>
    <row r="113" spans="3:22" x14ac:dyDescent="0.3">
      <c r="C113" s="74"/>
      <c r="D113" s="74"/>
      <c r="E113" s="74"/>
      <c r="F113" s="74"/>
      <c r="G113" s="74"/>
      <c r="H113" s="97"/>
      <c r="I113" s="97"/>
      <c r="J113" s="97"/>
      <c r="K113" s="98"/>
      <c r="L113" s="99"/>
      <c r="M113" s="100"/>
      <c r="N113" s="99"/>
      <c r="O113" s="99"/>
      <c r="P113" s="99"/>
      <c r="Q113" s="83"/>
      <c r="R113" s="83"/>
      <c r="S113" s="83"/>
      <c r="T113" s="99"/>
      <c r="U113" s="67"/>
      <c r="V113" s="67"/>
    </row>
    <row r="114" spans="3:22" x14ac:dyDescent="0.3">
      <c r="C114" s="74"/>
      <c r="D114" s="74"/>
      <c r="E114" s="74"/>
      <c r="F114" s="74"/>
      <c r="G114" s="74"/>
      <c r="H114" s="97"/>
      <c r="I114" s="97"/>
      <c r="J114" s="97"/>
      <c r="K114" s="98"/>
      <c r="L114" s="99"/>
      <c r="M114" s="100"/>
      <c r="N114" s="99"/>
      <c r="O114" s="99"/>
      <c r="P114" s="99"/>
      <c r="Q114" s="83"/>
      <c r="R114" s="83"/>
      <c r="S114" s="83"/>
      <c r="T114" s="99"/>
      <c r="U114" s="67"/>
      <c r="V114" s="67"/>
    </row>
    <row r="115" spans="3:22" x14ac:dyDescent="0.3">
      <c r="C115" s="74"/>
      <c r="D115" s="74"/>
      <c r="E115" s="74"/>
      <c r="F115" s="74"/>
      <c r="G115" s="74"/>
      <c r="H115" s="97"/>
      <c r="I115" s="97"/>
      <c r="J115" s="97"/>
      <c r="K115" s="98"/>
      <c r="L115" s="99"/>
      <c r="M115" s="100"/>
      <c r="N115" s="99"/>
      <c r="O115" s="99"/>
      <c r="P115" s="99"/>
      <c r="Q115" s="83"/>
      <c r="R115" s="83"/>
      <c r="S115" s="83"/>
      <c r="T115" s="99"/>
      <c r="U115" s="67"/>
      <c r="V115" s="67"/>
    </row>
    <row r="116" spans="3:22" x14ac:dyDescent="0.3">
      <c r="C116" s="74"/>
      <c r="D116" s="74"/>
      <c r="E116" s="74"/>
      <c r="F116" s="74"/>
      <c r="G116" s="74"/>
      <c r="H116" s="97"/>
      <c r="I116" s="97"/>
      <c r="J116" s="97"/>
      <c r="K116" s="98"/>
      <c r="L116" s="99"/>
      <c r="M116" s="100"/>
      <c r="N116" s="99"/>
      <c r="O116" s="99"/>
      <c r="P116" s="99"/>
      <c r="Q116" s="83"/>
      <c r="R116" s="83"/>
      <c r="S116" s="83"/>
      <c r="T116" s="99"/>
      <c r="U116" s="67"/>
      <c r="V116" s="67"/>
    </row>
    <row r="117" spans="3:22" x14ac:dyDescent="0.3">
      <c r="C117" s="74"/>
      <c r="D117" s="74"/>
      <c r="E117" s="74"/>
      <c r="F117" s="74"/>
      <c r="G117" s="74"/>
      <c r="H117" s="97"/>
      <c r="I117" s="97"/>
      <c r="J117" s="97"/>
      <c r="K117" s="98"/>
      <c r="L117" s="99"/>
      <c r="M117" s="100"/>
      <c r="N117" s="99"/>
      <c r="O117" s="99"/>
      <c r="P117" s="99"/>
      <c r="Q117" s="83"/>
      <c r="R117" s="83"/>
      <c r="S117" s="83"/>
      <c r="T117" s="99"/>
      <c r="U117" s="67"/>
      <c r="V117" s="67"/>
    </row>
    <row r="118" spans="3:22" x14ac:dyDescent="0.3">
      <c r="C118" s="74"/>
      <c r="D118" s="74"/>
      <c r="E118" s="74"/>
      <c r="F118" s="74"/>
      <c r="G118" s="74"/>
      <c r="H118" s="97"/>
      <c r="I118" s="97"/>
      <c r="J118" s="97"/>
      <c r="K118" s="98"/>
      <c r="L118" s="99"/>
      <c r="M118" s="100"/>
      <c r="N118" s="99"/>
      <c r="O118" s="99"/>
      <c r="P118" s="99"/>
      <c r="Q118" s="83"/>
      <c r="R118" s="83"/>
      <c r="S118" s="83"/>
      <c r="T118" s="99"/>
      <c r="U118" s="67"/>
      <c r="V118" s="67"/>
    </row>
    <row r="119" spans="3:22" x14ac:dyDescent="0.3">
      <c r="C119" s="74"/>
      <c r="D119" s="74"/>
      <c r="E119" s="74"/>
      <c r="F119" s="74"/>
      <c r="G119" s="74"/>
      <c r="H119" s="97"/>
      <c r="I119" s="97"/>
      <c r="J119" s="97"/>
      <c r="K119" s="98"/>
      <c r="L119" s="99"/>
      <c r="M119" s="100"/>
      <c r="N119" s="99"/>
      <c r="O119" s="99"/>
      <c r="P119" s="99"/>
      <c r="Q119" s="83"/>
      <c r="R119" s="83"/>
      <c r="S119" s="83"/>
      <c r="T119" s="99"/>
      <c r="U119" s="67"/>
      <c r="V119" s="67"/>
    </row>
    <row r="120" spans="3:22" x14ac:dyDescent="0.3">
      <c r="C120" s="74"/>
      <c r="D120" s="74"/>
      <c r="E120" s="74"/>
      <c r="F120" s="74"/>
      <c r="G120" s="74"/>
      <c r="H120" s="97"/>
      <c r="I120" s="97"/>
      <c r="J120" s="97"/>
      <c r="K120" s="98"/>
      <c r="L120" s="99"/>
      <c r="M120" s="100"/>
      <c r="N120" s="99"/>
      <c r="O120" s="99"/>
      <c r="P120" s="99"/>
      <c r="Q120" s="83"/>
      <c r="R120" s="83"/>
      <c r="S120" s="83"/>
      <c r="T120" s="99"/>
      <c r="U120" s="67"/>
      <c r="V120" s="67"/>
    </row>
    <row r="121" spans="3:22" x14ac:dyDescent="0.3">
      <c r="C121" s="74"/>
      <c r="D121" s="74"/>
      <c r="E121" s="74"/>
      <c r="F121" s="74"/>
      <c r="G121" s="74"/>
      <c r="H121" s="97"/>
      <c r="I121" s="97"/>
      <c r="J121" s="97"/>
      <c r="K121" s="98"/>
      <c r="L121" s="99"/>
      <c r="M121" s="100"/>
      <c r="N121" s="99"/>
      <c r="O121" s="99"/>
      <c r="P121" s="99"/>
      <c r="Q121" s="83"/>
      <c r="R121" s="83"/>
      <c r="S121" s="83"/>
      <c r="T121" s="99"/>
      <c r="U121" s="67"/>
      <c r="V121" s="67"/>
    </row>
    <row r="122" spans="3:22" x14ac:dyDescent="0.3">
      <c r="C122" s="74"/>
      <c r="D122" s="74"/>
      <c r="E122" s="74"/>
      <c r="F122" s="74"/>
      <c r="G122" s="74"/>
      <c r="H122" s="97"/>
      <c r="I122" s="97"/>
      <c r="J122" s="97"/>
      <c r="K122" s="98"/>
      <c r="L122" s="99"/>
      <c r="M122" s="100"/>
      <c r="N122" s="99"/>
      <c r="O122" s="99"/>
      <c r="P122" s="99"/>
      <c r="Q122" s="83"/>
      <c r="R122" s="83"/>
      <c r="S122" s="83"/>
      <c r="T122" s="99"/>
      <c r="U122" s="67"/>
      <c r="V122" s="67"/>
    </row>
    <row r="123" spans="3:22" x14ac:dyDescent="0.3">
      <c r="C123" s="74"/>
      <c r="D123" s="74"/>
      <c r="E123" s="74"/>
      <c r="F123" s="74"/>
      <c r="G123" s="74"/>
      <c r="H123" s="97"/>
      <c r="I123" s="97"/>
      <c r="J123" s="97"/>
      <c r="K123" s="98"/>
      <c r="L123" s="99"/>
      <c r="M123" s="100"/>
      <c r="N123" s="99"/>
      <c r="O123" s="99"/>
      <c r="P123" s="99"/>
      <c r="Q123" s="83"/>
      <c r="R123" s="83"/>
      <c r="S123" s="83"/>
      <c r="T123" s="99"/>
      <c r="U123" s="67"/>
      <c r="V123" s="67"/>
    </row>
    <row r="124" spans="3:22" x14ac:dyDescent="0.3">
      <c r="C124" s="74"/>
      <c r="D124" s="74"/>
      <c r="E124" s="74"/>
      <c r="F124" s="74"/>
      <c r="G124" s="74"/>
      <c r="H124" s="97"/>
      <c r="I124" s="97"/>
      <c r="J124" s="97"/>
      <c r="K124" s="98"/>
      <c r="L124" s="99"/>
      <c r="M124" s="100"/>
      <c r="N124" s="99"/>
      <c r="O124" s="99"/>
      <c r="P124" s="99"/>
      <c r="Q124" s="83"/>
      <c r="R124" s="83"/>
      <c r="S124" s="83"/>
      <c r="T124" s="99"/>
      <c r="U124" s="67"/>
      <c r="V124" s="67"/>
    </row>
    <row r="125" spans="3:22" x14ac:dyDescent="0.3">
      <c r="C125" s="74"/>
      <c r="D125" s="74"/>
      <c r="E125" s="74"/>
      <c r="F125" s="74"/>
      <c r="G125" s="74"/>
      <c r="H125" s="97"/>
      <c r="I125" s="97"/>
      <c r="J125" s="97"/>
      <c r="K125" s="98"/>
      <c r="L125" s="99"/>
      <c r="M125" s="100"/>
      <c r="N125" s="99"/>
      <c r="O125" s="99"/>
      <c r="P125" s="99"/>
      <c r="Q125" s="83"/>
      <c r="R125" s="83"/>
      <c r="S125" s="83"/>
      <c r="T125" s="99"/>
      <c r="U125" s="67"/>
      <c r="V125" s="67"/>
    </row>
    <row r="126" spans="3:22" x14ac:dyDescent="0.3">
      <c r="C126" s="74"/>
      <c r="D126" s="74"/>
      <c r="E126" s="74"/>
      <c r="F126" s="74"/>
      <c r="G126" s="74"/>
      <c r="H126" s="97"/>
      <c r="I126" s="97"/>
      <c r="J126" s="97"/>
      <c r="K126" s="98"/>
      <c r="L126" s="99"/>
      <c r="M126" s="100"/>
      <c r="N126" s="99"/>
      <c r="O126" s="99"/>
      <c r="P126" s="99"/>
      <c r="Q126" s="83"/>
      <c r="R126" s="83"/>
      <c r="S126" s="83"/>
      <c r="T126" s="99"/>
      <c r="U126" s="67"/>
      <c r="V126" s="67"/>
    </row>
    <row r="127" spans="3:22" x14ac:dyDescent="0.3">
      <c r="C127" s="74"/>
      <c r="D127" s="74"/>
      <c r="E127" s="74"/>
      <c r="F127" s="74"/>
      <c r="G127" s="74"/>
      <c r="H127" s="97"/>
      <c r="I127" s="97"/>
      <c r="J127" s="97"/>
      <c r="K127" s="98"/>
      <c r="L127" s="99"/>
      <c r="M127" s="100"/>
      <c r="N127" s="99"/>
      <c r="O127" s="99"/>
      <c r="P127" s="99"/>
      <c r="Q127" s="83"/>
      <c r="R127" s="83"/>
      <c r="S127" s="83"/>
      <c r="T127" s="99"/>
      <c r="U127" s="67"/>
      <c r="V127" s="67"/>
    </row>
    <row r="128" spans="3:22" x14ac:dyDescent="0.3">
      <c r="C128" s="74"/>
      <c r="D128" s="74"/>
      <c r="E128" s="74"/>
      <c r="F128" s="74"/>
      <c r="G128" s="74"/>
      <c r="H128" s="97"/>
      <c r="I128" s="97"/>
      <c r="J128" s="97"/>
      <c r="K128" s="98"/>
      <c r="L128" s="99"/>
      <c r="M128" s="100"/>
      <c r="N128" s="99"/>
      <c r="O128" s="99"/>
      <c r="P128" s="99"/>
      <c r="Q128" s="83"/>
      <c r="R128" s="83"/>
      <c r="S128" s="83"/>
      <c r="T128" s="99"/>
      <c r="U128" s="67"/>
      <c r="V128" s="67"/>
    </row>
    <row r="129" spans="3:22" x14ac:dyDescent="0.3">
      <c r="C129" s="74"/>
      <c r="D129" s="74"/>
      <c r="E129" s="74"/>
      <c r="F129" s="74"/>
      <c r="G129" s="74"/>
      <c r="H129" s="97"/>
      <c r="I129" s="97"/>
      <c r="J129" s="97"/>
      <c r="K129" s="98"/>
      <c r="L129" s="99"/>
      <c r="M129" s="100"/>
      <c r="N129" s="99"/>
      <c r="O129" s="99"/>
      <c r="P129" s="99"/>
      <c r="Q129" s="83"/>
      <c r="R129" s="83"/>
      <c r="S129" s="83"/>
      <c r="T129" s="99"/>
      <c r="U129" s="67"/>
      <c r="V129" s="67"/>
    </row>
    <row r="130" spans="3:22" x14ac:dyDescent="0.3">
      <c r="C130" s="74"/>
      <c r="D130" s="74"/>
      <c r="E130" s="74"/>
      <c r="F130" s="74"/>
      <c r="G130" s="74"/>
      <c r="H130" s="97"/>
      <c r="I130" s="97"/>
      <c r="J130" s="97"/>
      <c r="K130" s="98"/>
      <c r="L130" s="99"/>
      <c r="M130" s="100"/>
      <c r="N130" s="99"/>
      <c r="O130" s="99"/>
      <c r="P130" s="99"/>
      <c r="Q130" s="83"/>
      <c r="R130" s="83"/>
      <c r="S130" s="83"/>
      <c r="T130" s="99"/>
      <c r="U130" s="67"/>
      <c r="V130" s="67"/>
    </row>
    <row r="131" spans="3:22" x14ac:dyDescent="0.3">
      <c r="C131" s="74"/>
      <c r="D131" s="74"/>
      <c r="E131" s="74"/>
      <c r="F131" s="74"/>
      <c r="G131" s="74"/>
      <c r="H131" s="97"/>
      <c r="I131" s="97"/>
      <c r="J131" s="97"/>
      <c r="K131" s="98"/>
      <c r="L131" s="99"/>
      <c r="M131" s="100"/>
      <c r="N131" s="99"/>
      <c r="O131" s="99"/>
      <c r="P131" s="99"/>
      <c r="Q131" s="83"/>
      <c r="R131" s="83"/>
      <c r="S131" s="83"/>
      <c r="T131" s="99"/>
      <c r="U131" s="67"/>
      <c r="V131" s="67"/>
    </row>
    <row r="132" spans="3:22" x14ac:dyDescent="0.3">
      <c r="C132" s="74"/>
      <c r="D132" s="74"/>
      <c r="E132" s="74"/>
      <c r="F132" s="74"/>
      <c r="G132" s="74"/>
      <c r="H132" s="97"/>
      <c r="I132" s="97"/>
      <c r="J132" s="97"/>
      <c r="K132" s="98"/>
      <c r="L132" s="99"/>
      <c r="M132" s="100"/>
      <c r="N132" s="99"/>
      <c r="O132" s="99"/>
      <c r="P132" s="99"/>
      <c r="Q132" s="83"/>
      <c r="R132" s="83"/>
      <c r="S132" s="83"/>
      <c r="T132" s="99"/>
      <c r="U132" s="67"/>
      <c r="V132" s="67"/>
    </row>
    <row r="133" spans="3:22" x14ac:dyDescent="0.3">
      <c r="C133" s="74"/>
      <c r="D133" s="74"/>
      <c r="E133" s="74"/>
      <c r="F133" s="74"/>
      <c r="G133" s="74"/>
      <c r="H133" s="97"/>
      <c r="I133" s="97"/>
      <c r="J133" s="97"/>
      <c r="K133" s="98"/>
      <c r="L133" s="99"/>
      <c r="M133" s="100"/>
      <c r="N133" s="99"/>
      <c r="O133" s="99"/>
      <c r="P133" s="99"/>
      <c r="Q133" s="83"/>
      <c r="R133" s="83"/>
      <c r="S133" s="83"/>
      <c r="T133" s="99"/>
      <c r="U133" s="67"/>
      <c r="V133" s="67"/>
    </row>
    <row r="134" spans="3:22" x14ac:dyDescent="0.3">
      <c r="C134" s="74"/>
      <c r="D134" s="74"/>
      <c r="E134" s="74"/>
      <c r="F134" s="74"/>
      <c r="G134" s="74"/>
      <c r="H134" s="97"/>
      <c r="I134" s="97"/>
      <c r="J134" s="97"/>
      <c r="K134" s="98"/>
      <c r="L134" s="99"/>
      <c r="M134" s="100"/>
      <c r="N134" s="99"/>
      <c r="O134" s="99"/>
      <c r="P134" s="99"/>
      <c r="Q134" s="83"/>
      <c r="R134" s="83"/>
      <c r="S134" s="83"/>
      <c r="T134" s="99"/>
      <c r="U134" s="67"/>
      <c r="V134" s="67"/>
    </row>
    <row r="135" spans="3:22" x14ac:dyDescent="0.3">
      <c r="C135" s="74"/>
      <c r="D135" s="74"/>
      <c r="E135" s="74"/>
      <c r="F135" s="74"/>
      <c r="G135" s="74"/>
      <c r="H135" s="97"/>
      <c r="I135" s="97"/>
      <c r="J135" s="97"/>
      <c r="K135" s="98"/>
      <c r="L135" s="99"/>
      <c r="M135" s="100"/>
      <c r="N135" s="99"/>
      <c r="O135" s="99"/>
      <c r="P135" s="99"/>
      <c r="Q135" s="83"/>
      <c r="R135" s="83"/>
      <c r="S135" s="83"/>
      <c r="T135" s="99"/>
      <c r="U135" s="67"/>
      <c r="V135" s="67"/>
    </row>
    <row r="136" spans="3:22" x14ac:dyDescent="0.3">
      <c r="C136" s="74"/>
      <c r="D136" s="74"/>
      <c r="E136" s="74"/>
      <c r="F136" s="74"/>
      <c r="G136" s="74"/>
      <c r="H136" s="97"/>
      <c r="I136" s="97"/>
      <c r="J136" s="97"/>
      <c r="K136" s="98"/>
      <c r="L136" s="99"/>
      <c r="M136" s="100"/>
      <c r="N136" s="99"/>
      <c r="O136" s="99"/>
      <c r="P136" s="99"/>
      <c r="Q136" s="83"/>
      <c r="R136" s="83"/>
      <c r="S136" s="83"/>
      <c r="T136" s="99"/>
      <c r="U136" s="67"/>
      <c r="V136" s="67"/>
    </row>
    <row r="137" spans="3:22" x14ac:dyDescent="0.3">
      <c r="C137" s="74"/>
      <c r="D137" s="74"/>
      <c r="E137" s="74"/>
      <c r="F137" s="74"/>
      <c r="G137" s="74"/>
      <c r="H137" s="97"/>
      <c r="I137" s="97"/>
      <c r="J137" s="97"/>
      <c r="K137" s="98"/>
      <c r="L137" s="99"/>
      <c r="M137" s="100"/>
      <c r="N137" s="99"/>
      <c r="O137" s="99"/>
      <c r="P137" s="99"/>
      <c r="Q137" s="83"/>
      <c r="R137" s="83"/>
      <c r="S137" s="83"/>
      <c r="T137" s="99"/>
      <c r="U137" s="67"/>
      <c r="V137" s="67"/>
    </row>
    <row r="138" spans="3:22" x14ac:dyDescent="0.3">
      <c r="C138" s="74"/>
      <c r="D138" s="74"/>
      <c r="E138" s="74"/>
      <c r="F138" s="74"/>
      <c r="G138" s="74"/>
      <c r="H138" s="97"/>
      <c r="I138" s="97"/>
      <c r="J138" s="97"/>
      <c r="K138" s="98"/>
      <c r="L138" s="99"/>
      <c r="M138" s="100"/>
      <c r="N138" s="99"/>
      <c r="O138" s="99"/>
      <c r="P138" s="99"/>
      <c r="Q138" s="83"/>
      <c r="R138" s="83"/>
      <c r="S138" s="83"/>
      <c r="T138" s="99"/>
      <c r="U138" s="67"/>
      <c r="V138" s="67"/>
    </row>
    <row r="139" spans="3:22" x14ac:dyDescent="0.3">
      <c r="C139" s="74"/>
      <c r="D139" s="74"/>
      <c r="E139" s="74"/>
      <c r="F139" s="74"/>
      <c r="G139" s="74"/>
      <c r="H139" s="97"/>
      <c r="I139" s="97"/>
      <c r="J139" s="97"/>
      <c r="K139" s="98"/>
      <c r="L139" s="99"/>
      <c r="M139" s="100"/>
      <c r="N139" s="99"/>
      <c r="O139" s="99"/>
      <c r="P139" s="99"/>
      <c r="Q139" s="83"/>
      <c r="R139" s="83"/>
      <c r="S139" s="83"/>
      <c r="T139" s="99"/>
      <c r="U139" s="67"/>
      <c r="V139" s="67"/>
    </row>
    <row r="140" spans="3:22" x14ac:dyDescent="0.3">
      <c r="C140" s="74"/>
      <c r="D140" s="74"/>
      <c r="E140" s="74"/>
      <c r="F140" s="74"/>
      <c r="G140" s="74"/>
      <c r="H140" s="97"/>
      <c r="I140" s="97"/>
      <c r="J140" s="97"/>
      <c r="K140" s="98"/>
      <c r="L140" s="99"/>
      <c r="M140" s="100"/>
      <c r="N140" s="99"/>
      <c r="O140" s="99"/>
      <c r="P140" s="99"/>
      <c r="Q140" s="83"/>
      <c r="R140" s="83"/>
      <c r="S140" s="83"/>
      <c r="T140" s="99"/>
      <c r="U140" s="67"/>
      <c r="V140" s="67"/>
    </row>
    <row r="141" spans="3:22" x14ac:dyDescent="0.3">
      <c r="C141" s="74"/>
      <c r="D141" s="74"/>
      <c r="E141" s="74"/>
      <c r="F141" s="74"/>
      <c r="G141" s="74"/>
      <c r="H141" s="97"/>
      <c r="I141" s="97"/>
      <c r="J141" s="97"/>
      <c r="K141" s="98"/>
      <c r="L141" s="99"/>
      <c r="M141" s="100"/>
      <c r="N141" s="99"/>
      <c r="O141" s="99"/>
      <c r="P141" s="99"/>
      <c r="Q141" s="83"/>
      <c r="R141" s="83"/>
      <c r="S141" s="83"/>
      <c r="T141" s="99"/>
      <c r="U141" s="67"/>
      <c r="V141" s="67"/>
    </row>
    <row r="142" spans="3:22" x14ac:dyDescent="0.3">
      <c r="C142" s="74"/>
      <c r="D142" s="74"/>
      <c r="E142" s="74"/>
      <c r="F142" s="74"/>
      <c r="G142" s="74"/>
      <c r="H142" s="97"/>
      <c r="I142" s="97"/>
      <c r="J142" s="97"/>
      <c r="K142" s="98"/>
      <c r="L142" s="99"/>
      <c r="M142" s="100"/>
      <c r="N142" s="99"/>
      <c r="O142" s="99"/>
      <c r="P142" s="99"/>
      <c r="Q142" s="83"/>
      <c r="R142" s="83"/>
      <c r="S142" s="83"/>
      <c r="T142" s="99"/>
      <c r="U142" s="67"/>
      <c r="V142" s="67"/>
    </row>
    <row r="143" spans="3:22" x14ac:dyDescent="0.3">
      <c r="C143" s="74"/>
      <c r="D143" s="74"/>
      <c r="E143" s="74"/>
      <c r="F143" s="74"/>
      <c r="G143" s="74"/>
      <c r="H143" s="97"/>
      <c r="I143" s="97"/>
      <c r="J143" s="97"/>
      <c r="K143" s="98"/>
      <c r="L143" s="99"/>
      <c r="M143" s="100"/>
      <c r="N143" s="99"/>
      <c r="O143" s="99"/>
      <c r="P143" s="99"/>
      <c r="Q143" s="83"/>
      <c r="R143" s="83"/>
      <c r="S143" s="83"/>
      <c r="T143" s="99"/>
      <c r="U143" s="67"/>
      <c r="V143" s="67"/>
    </row>
    <row r="144" spans="3:22" x14ac:dyDescent="0.3">
      <c r="C144" s="74"/>
      <c r="D144" s="74"/>
      <c r="E144" s="74"/>
      <c r="F144" s="74"/>
      <c r="G144" s="74"/>
      <c r="H144" s="97"/>
      <c r="I144" s="97"/>
      <c r="J144" s="97"/>
      <c r="K144" s="98"/>
      <c r="L144" s="99"/>
      <c r="M144" s="100"/>
      <c r="N144" s="99"/>
      <c r="O144" s="99"/>
      <c r="P144" s="99"/>
      <c r="Q144" s="83"/>
      <c r="R144" s="83"/>
      <c r="S144" s="83"/>
      <c r="T144" s="99"/>
      <c r="U144" s="67"/>
      <c r="V144" s="67"/>
    </row>
    <row r="145" spans="1:22" x14ac:dyDescent="0.3">
      <c r="C145" s="74"/>
      <c r="D145" s="74"/>
      <c r="E145" s="74"/>
      <c r="F145" s="74"/>
      <c r="G145" s="74"/>
      <c r="H145" s="97"/>
      <c r="I145" s="97"/>
      <c r="J145" s="97"/>
      <c r="K145" s="98"/>
      <c r="L145" s="99"/>
      <c r="M145" s="100"/>
      <c r="N145" s="99"/>
      <c r="O145" s="99"/>
      <c r="P145" s="99"/>
      <c r="Q145" s="83"/>
      <c r="R145" s="83"/>
      <c r="S145" s="83"/>
      <c r="T145" s="99"/>
      <c r="U145" s="67"/>
      <c r="V145" s="67"/>
    </row>
    <row r="146" spans="1:22" x14ac:dyDescent="0.3">
      <c r="C146" s="74"/>
      <c r="D146" s="74"/>
      <c r="E146" s="74"/>
      <c r="F146" s="74"/>
      <c r="G146" s="74"/>
      <c r="H146" s="97"/>
      <c r="I146" s="97"/>
      <c r="J146" s="97"/>
      <c r="K146" s="98"/>
      <c r="L146" s="99"/>
      <c r="M146" s="100"/>
      <c r="N146" s="99"/>
      <c r="O146" s="99"/>
      <c r="P146" s="99"/>
      <c r="Q146" s="83"/>
      <c r="R146" s="83"/>
      <c r="S146" s="83"/>
      <c r="T146" s="99"/>
      <c r="U146" s="67"/>
      <c r="V146" s="67"/>
    </row>
    <row r="147" spans="1:22" x14ac:dyDescent="0.3">
      <c r="C147" s="74"/>
      <c r="D147" s="74"/>
      <c r="E147" s="74"/>
      <c r="F147" s="74"/>
      <c r="G147" s="74"/>
      <c r="H147" s="97"/>
      <c r="I147" s="97"/>
      <c r="J147" s="97"/>
      <c r="K147" s="98"/>
      <c r="L147" s="99"/>
      <c r="M147" s="100"/>
      <c r="N147" s="99"/>
      <c r="O147" s="99"/>
      <c r="P147" s="99"/>
      <c r="Q147" s="83"/>
      <c r="R147" s="83"/>
      <c r="S147" s="83"/>
      <c r="T147" s="99"/>
      <c r="U147" s="67"/>
      <c r="V147" s="67"/>
    </row>
    <row r="148" spans="1:22" x14ac:dyDescent="0.3">
      <c r="C148" s="74"/>
      <c r="D148" s="74"/>
      <c r="E148" s="74"/>
      <c r="F148" s="74"/>
      <c r="G148" s="74"/>
      <c r="H148" s="97"/>
      <c r="I148" s="97"/>
      <c r="J148" s="97"/>
      <c r="K148" s="98"/>
      <c r="L148" s="99"/>
      <c r="M148" s="100"/>
      <c r="N148" s="99"/>
      <c r="O148" s="99"/>
      <c r="P148" s="99"/>
      <c r="Q148" s="83"/>
      <c r="R148" s="83"/>
      <c r="S148" s="83"/>
      <c r="T148" s="99"/>
      <c r="U148" s="67"/>
      <c r="V148" s="67"/>
    </row>
    <row r="149" spans="1:22" x14ac:dyDescent="0.3">
      <c r="C149" s="74"/>
      <c r="D149" s="74"/>
      <c r="E149" s="74"/>
      <c r="F149" s="74"/>
      <c r="G149" s="74"/>
      <c r="H149" s="97"/>
      <c r="I149" s="97"/>
      <c r="J149" s="97"/>
      <c r="K149" s="98"/>
      <c r="L149" s="99"/>
      <c r="M149" s="100"/>
      <c r="N149" s="99"/>
      <c r="O149" s="99"/>
      <c r="P149" s="99"/>
      <c r="Q149" s="83"/>
      <c r="R149" s="83"/>
      <c r="S149" s="83"/>
      <c r="T149" s="99"/>
      <c r="U149" s="67"/>
      <c r="V149" s="67"/>
    </row>
    <row r="150" spans="1:22" x14ac:dyDescent="0.3">
      <c r="C150" s="74"/>
      <c r="D150" s="74"/>
      <c r="E150" s="74"/>
      <c r="F150" s="74"/>
      <c r="G150" s="74"/>
      <c r="H150" s="97"/>
      <c r="I150" s="97"/>
      <c r="J150" s="97"/>
      <c r="K150" s="98"/>
      <c r="L150" s="99"/>
      <c r="M150" s="100"/>
      <c r="N150" s="99"/>
      <c r="O150" s="99"/>
      <c r="P150" s="99"/>
      <c r="Q150" s="83"/>
      <c r="R150" s="83"/>
      <c r="S150" s="83"/>
      <c r="T150" s="99"/>
      <c r="U150" s="67"/>
      <c r="V150" s="67"/>
    </row>
    <row r="151" spans="1:22" x14ac:dyDescent="0.3">
      <c r="C151" s="74"/>
      <c r="D151" s="74"/>
      <c r="E151" s="74"/>
      <c r="F151" s="74"/>
      <c r="G151" s="74"/>
      <c r="H151" s="97"/>
      <c r="I151" s="97"/>
      <c r="J151" s="97"/>
      <c r="K151" s="98"/>
      <c r="L151" s="99"/>
      <c r="M151" s="100"/>
      <c r="N151" s="99"/>
      <c r="O151" s="99"/>
      <c r="P151" s="99"/>
      <c r="Q151" s="83"/>
      <c r="R151" s="83"/>
      <c r="S151" s="83"/>
      <c r="T151" s="99"/>
      <c r="U151" s="67"/>
      <c r="V151" s="67"/>
    </row>
    <row r="152" spans="1:22" x14ac:dyDescent="0.3">
      <c r="C152" s="74"/>
      <c r="D152" s="74"/>
      <c r="E152" s="74"/>
      <c r="F152" s="74"/>
      <c r="G152" s="74"/>
      <c r="H152" s="97"/>
      <c r="I152" s="97"/>
      <c r="J152" s="97"/>
      <c r="K152" s="98"/>
      <c r="L152" s="99"/>
      <c r="M152" s="100"/>
      <c r="N152" s="99"/>
      <c r="O152" s="99"/>
      <c r="P152" s="99"/>
      <c r="Q152" s="83"/>
      <c r="R152" s="83"/>
      <c r="S152" s="83"/>
      <c r="T152" s="99"/>
      <c r="U152" s="67"/>
      <c r="V152" s="67"/>
    </row>
    <row r="153" spans="1:22" x14ac:dyDescent="0.3">
      <c r="C153" s="74"/>
      <c r="D153" s="74"/>
      <c r="E153" s="74"/>
      <c r="F153" s="74"/>
      <c r="G153" s="74"/>
      <c r="H153" s="97"/>
      <c r="I153" s="97"/>
      <c r="J153" s="97"/>
      <c r="K153" s="98"/>
      <c r="L153" s="99"/>
      <c r="M153" s="100"/>
      <c r="N153" s="99"/>
      <c r="O153" s="99"/>
      <c r="P153" s="99"/>
      <c r="Q153" s="83"/>
      <c r="R153" s="83"/>
      <c r="S153" s="83"/>
      <c r="T153" s="99"/>
      <c r="U153" s="67"/>
      <c r="V153" s="67"/>
    </row>
    <row r="154" spans="1:22" x14ac:dyDescent="0.3">
      <c r="C154" s="74"/>
      <c r="D154" s="74"/>
      <c r="E154" s="74"/>
      <c r="F154" s="74"/>
      <c r="G154" s="74"/>
      <c r="H154" s="97"/>
      <c r="I154" s="97"/>
      <c r="J154" s="97"/>
      <c r="K154" s="98"/>
      <c r="L154" s="99"/>
      <c r="M154" s="100"/>
      <c r="N154" s="99"/>
      <c r="O154" s="99"/>
      <c r="P154" s="99"/>
      <c r="Q154" s="83"/>
      <c r="R154" s="83"/>
      <c r="S154" s="83"/>
      <c r="T154" s="99"/>
      <c r="U154" s="67"/>
      <c r="V154" s="67"/>
    </row>
    <row r="155" spans="1:22" x14ac:dyDescent="0.3">
      <c r="C155" s="74"/>
      <c r="D155" s="74"/>
      <c r="E155" s="74"/>
      <c r="F155" s="74"/>
      <c r="G155" s="74"/>
      <c r="H155" s="97"/>
      <c r="I155" s="97"/>
      <c r="J155" s="97"/>
      <c r="K155" s="98"/>
      <c r="L155" s="99"/>
      <c r="M155" s="100"/>
      <c r="N155" s="99"/>
      <c r="O155" s="99"/>
      <c r="P155" s="99"/>
      <c r="Q155" s="83"/>
      <c r="R155" s="83"/>
      <c r="S155" s="83"/>
      <c r="T155" s="99"/>
      <c r="U155" s="67"/>
      <c r="V155" s="67"/>
    </row>
    <row r="156" spans="1:22" x14ac:dyDescent="0.3">
      <c r="C156" s="74"/>
      <c r="D156" s="74"/>
      <c r="E156" s="74"/>
      <c r="F156" s="74"/>
      <c r="G156" s="74"/>
      <c r="H156" s="97"/>
      <c r="I156" s="97"/>
      <c r="J156" s="97"/>
      <c r="K156" s="98"/>
      <c r="L156" s="99"/>
      <c r="M156" s="100"/>
      <c r="N156" s="99"/>
      <c r="O156" s="99"/>
      <c r="P156" s="99"/>
      <c r="Q156" s="83"/>
      <c r="R156" s="83"/>
      <c r="S156" s="83"/>
      <c r="T156" s="99"/>
      <c r="U156" s="67"/>
      <c r="V156" s="67"/>
    </row>
    <row r="157" spans="1:22" x14ac:dyDescent="0.3">
      <c r="C157" s="74"/>
      <c r="D157" s="74"/>
      <c r="E157" s="74"/>
      <c r="F157" s="74"/>
      <c r="G157" s="74"/>
      <c r="H157" s="97"/>
      <c r="I157" s="97"/>
      <c r="J157" s="97"/>
      <c r="K157" s="98"/>
      <c r="L157" s="99"/>
      <c r="M157" s="100"/>
      <c r="N157" s="99"/>
      <c r="O157" s="99"/>
      <c r="P157" s="99"/>
      <c r="Q157" s="83"/>
      <c r="R157" s="83"/>
      <c r="S157" s="83"/>
      <c r="T157" s="99"/>
      <c r="U157" s="67"/>
      <c r="V157" s="67"/>
    </row>
    <row r="158" spans="1:22" x14ac:dyDescent="0.3">
      <c r="C158" s="74"/>
      <c r="D158" s="74"/>
      <c r="E158" s="74"/>
      <c r="F158" s="74"/>
      <c r="G158" s="74"/>
      <c r="H158" s="97"/>
      <c r="I158" s="97"/>
      <c r="J158" s="97"/>
      <c r="K158" s="98"/>
      <c r="L158" s="99"/>
      <c r="M158" s="100"/>
      <c r="N158" s="99"/>
      <c r="O158" s="99"/>
      <c r="P158" s="99"/>
      <c r="Q158" s="83"/>
      <c r="R158" s="83"/>
      <c r="S158" s="83"/>
      <c r="T158" s="99"/>
      <c r="U158" s="67"/>
      <c r="V158" s="67"/>
    </row>
    <row r="159" spans="1:22" x14ac:dyDescent="0.3">
      <c r="C159" s="74"/>
      <c r="D159" s="74"/>
      <c r="E159" s="74"/>
      <c r="F159" s="74"/>
      <c r="G159" s="74"/>
      <c r="H159" s="97"/>
      <c r="I159" s="97"/>
      <c r="J159" s="97"/>
      <c r="K159" s="98"/>
      <c r="L159" s="99"/>
      <c r="M159" s="100"/>
      <c r="N159" s="99"/>
      <c r="O159" s="99"/>
      <c r="P159" s="99"/>
      <c r="Q159" s="83"/>
      <c r="R159" s="83"/>
      <c r="S159" s="83"/>
      <c r="T159" s="99"/>
      <c r="U159" s="67"/>
      <c r="V159" s="67"/>
    </row>
    <row r="160" spans="1:22" x14ac:dyDescent="0.3">
      <c r="A160" s="101"/>
      <c r="B160" s="101"/>
      <c r="C160" s="102"/>
      <c r="D160" s="102"/>
      <c r="E160" s="102"/>
      <c r="F160" s="102"/>
      <c r="G160" s="102"/>
      <c r="H160" s="103"/>
      <c r="I160" s="103"/>
      <c r="J160" s="103"/>
      <c r="K160" s="104"/>
      <c r="L160" s="105"/>
      <c r="M160" s="106"/>
      <c r="N160" s="105"/>
      <c r="O160" s="105"/>
      <c r="P160" s="105"/>
      <c r="Q160" s="107"/>
      <c r="R160" s="107"/>
      <c r="S160" s="107"/>
      <c r="T160" s="105"/>
      <c r="U160" s="108"/>
      <c r="V160" s="109"/>
    </row>
    <row r="161" spans="1:22" x14ac:dyDescent="0.3">
      <c r="A161" s="264"/>
      <c r="B161" s="264"/>
      <c r="C161" s="110"/>
      <c r="D161" s="110"/>
      <c r="E161" s="110"/>
      <c r="F161" s="110"/>
      <c r="G161" s="110"/>
      <c r="H161" s="111"/>
      <c r="I161" s="111"/>
      <c r="J161" s="111"/>
      <c r="K161" s="112"/>
      <c r="L161" s="113"/>
      <c r="M161" s="114"/>
      <c r="N161" s="113"/>
      <c r="O161" s="113"/>
      <c r="P161" s="113"/>
      <c r="Q161" s="115"/>
      <c r="R161" s="115"/>
      <c r="S161" s="115"/>
      <c r="T161" s="113"/>
      <c r="U161" s="116"/>
      <c r="V161" s="284"/>
    </row>
    <row r="162" spans="1:22" x14ac:dyDescent="0.3">
      <c r="A162" s="264"/>
      <c r="B162" s="264"/>
      <c r="C162" s="110"/>
      <c r="D162" s="110"/>
      <c r="E162" s="110"/>
      <c r="F162" s="110"/>
      <c r="G162" s="110"/>
      <c r="H162" s="111"/>
      <c r="I162" s="111"/>
      <c r="J162" s="111"/>
      <c r="K162" s="112"/>
      <c r="L162" s="113"/>
      <c r="M162" s="114"/>
      <c r="N162" s="113"/>
      <c r="O162" s="113"/>
      <c r="P162" s="113"/>
      <c r="Q162" s="115"/>
      <c r="R162" s="115"/>
      <c r="S162" s="115"/>
      <c r="T162" s="113"/>
      <c r="U162" s="116"/>
      <c r="V162" s="284"/>
    </row>
    <row r="163" spans="1:22" x14ac:dyDescent="0.3">
      <c r="A163" s="264"/>
      <c r="B163" s="264"/>
      <c r="C163" s="110"/>
      <c r="D163" s="110"/>
      <c r="E163" s="110"/>
      <c r="F163" s="110"/>
      <c r="G163" s="110"/>
      <c r="H163" s="111"/>
      <c r="I163" s="111"/>
      <c r="J163" s="111"/>
      <c r="K163" s="112"/>
      <c r="L163" s="113"/>
      <c r="M163" s="114"/>
      <c r="N163" s="113"/>
      <c r="O163" s="113"/>
      <c r="P163" s="113"/>
      <c r="Q163" s="115"/>
      <c r="R163" s="115"/>
      <c r="S163" s="115"/>
      <c r="T163" s="113"/>
      <c r="U163" s="116"/>
      <c r="V163" s="284"/>
    </row>
    <row r="164" spans="1:22" x14ac:dyDescent="0.3">
      <c r="A164" s="264"/>
      <c r="B164" s="264"/>
      <c r="C164" s="110"/>
      <c r="D164" s="110"/>
      <c r="E164" s="110"/>
      <c r="F164" s="110"/>
      <c r="G164" s="110"/>
      <c r="H164" s="111"/>
      <c r="I164" s="111"/>
      <c r="J164" s="111"/>
      <c r="K164" s="112"/>
      <c r="L164" s="113"/>
      <c r="M164" s="114"/>
      <c r="N164" s="113"/>
      <c r="O164" s="113"/>
      <c r="P164" s="113"/>
      <c r="Q164" s="115"/>
      <c r="R164" s="115"/>
      <c r="S164" s="115"/>
      <c r="T164" s="113"/>
      <c r="U164" s="116"/>
      <c r="V164" s="284"/>
    </row>
    <row r="165" spans="1:22" x14ac:dyDescent="0.3">
      <c r="A165" s="264"/>
      <c r="B165" s="264"/>
      <c r="C165" s="110"/>
      <c r="D165" s="110"/>
      <c r="E165" s="110"/>
      <c r="F165" s="110"/>
      <c r="G165" s="110"/>
      <c r="H165" s="111"/>
      <c r="I165" s="111"/>
      <c r="J165" s="111"/>
      <c r="K165" s="112"/>
      <c r="L165" s="113"/>
      <c r="M165" s="114"/>
      <c r="N165" s="113"/>
      <c r="O165" s="113"/>
      <c r="P165" s="113"/>
      <c r="Q165" s="115"/>
      <c r="R165" s="115"/>
      <c r="S165" s="115"/>
      <c r="T165" s="113"/>
      <c r="U165" s="116"/>
      <c r="V165" s="284"/>
    </row>
    <row r="166" spans="1:22" x14ac:dyDescent="0.3">
      <c r="A166" s="264"/>
      <c r="B166" s="264"/>
      <c r="C166" s="110"/>
      <c r="D166" s="110"/>
      <c r="E166" s="110"/>
      <c r="F166" s="110"/>
      <c r="G166" s="110"/>
      <c r="H166" s="111"/>
      <c r="I166" s="111"/>
      <c r="J166" s="111"/>
      <c r="K166" s="112"/>
      <c r="L166" s="113"/>
      <c r="M166" s="114"/>
      <c r="N166" s="113"/>
      <c r="O166" s="113"/>
      <c r="P166" s="113"/>
      <c r="Q166" s="115"/>
      <c r="R166" s="115"/>
      <c r="S166" s="115"/>
      <c r="T166" s="113"/>
      <c r="U166" s="116"/>
      <c r="V166" s="284"/>
    </row>
    <row r="167" spans="1:22" x14ac:dyDescent="0.3">
      <c r="A167" s="264"/>
      <c r="B167" s="264"/>
      <c r="C167" s="110"/>
      <c r="D167" s="110"/>
      <c r="E167" s="110"/>
      <c r="F167" s="110"/>
      <c r="G167" s="110"/>
      <c r="H167" s="111"/>
      <c r="I167" s="111"/>
      <c r="J167" s="111"/>
      <c r="K167" s="112"/>
      <c r="L167" s="113"/>
      <c r="M167" s="114"/>
      <c r="N167" s="113"/>
      <c r="O167" s="113"/>
      <c r="P167" s="113"/>
      <c r="Q167" s="115"/>
      <c r="R167" s="115"/>
      <c r="S167" s="115"/>
      <c r="T167" s="113"/>
      <c r="U167" s="116"/>
      <c r="V167" s="284"/>
    </row>
    <row r="168" spans="1:22" x14ac:dyDescent="0.3">
      <c r="A168" s="264"/>
      <c r="B168" s="264"/>
      <c r="C168" s="110"/>
      <c r="D168" s="110"/>
      <c r="E168" s="110"/>
      <c r="F168" s="110"/>
      <c r="G168" s="110"/>
      <c r="H168" s="111"/>
      <c r="I168" s="111"/>
      <c r="J168" s="111"/>
      <c r="K168" s="112"/>
      <c r="L168" s="113"/>
      <c r="M168" s="114"/>
      <c r="N168" s="113"/>
      <c r="O168" s="113"/>
      <c r="P168" s="113"/>
      <c r="Q168" s="115"/>
      <c r="R168" s="115"/>
      <c r="S168" s="115"/>
      <c r="T168" s="113"/>
      <c r="U168" s="116"/>
      <c r="V168" s="284"/>
    </row>
    <row r="169" spans="1:22" x14ac:dyDescent="0.3">
      <c r="A169" s="264"/>
      <c r="B169" s="264"/>
      <c r="C169" s="110"/>
      <c r="D169" s="110"/>
      <c r="E169" s="110"/>
      <c r="F169" s="110"/>
      <c r="G169" s="110"/>
      <c r="H169" s="111"/>
      <c r="I169" s="111"/>
      <c r="J169" s="111"/>
      <c r="K169" s="112"/>
      <c r="L169" s="113"/>
      <c r="M169" s="114"/>
      <c r="N169" s="113"/>
      <c r="O169" s="113"/>
      <c r="P169" s="113"/>
      <c r="Q169" s="115"/>
      <c r="R169" s="115"/>
      <c r="S169" s="115"/>
      <c r="T169" s="113"/>
      <c r="U169" s="116"/>
      <c r="V169" s="284"/>
    </row>
    <row r="170" spans="1:22" x14ac:dyDescent="0.3">
      <c r="A170" s="264"/>
      <c r="B170" s="264"/>
      <c r="C170" s="110"/>
      <c r="D170" s="110"/>
      <c r="E170" s="110"/>
      <c r="F170" s="110"/>
      <c r="G170" s="110"/>
      <c r="H170" s="111"/>
      <c r="I170" s="111"/>
      <c r="J170" s="111"/>
      <c r="K170" s="112"/>
      <c r="L170" s="113"/>
      <c r="M170" s="114"/>
      <c r="N170" s="113"/>
      <c r="O170" s="113"/>
      <c r="P170" s="113"/>
      <c r="Q170" s="115"/>
      <c r="R170" s="115"/>
      <c r="S170" s="115"/>
      <c r="T170" s="113"/>
      <c r="U170" s="116"/>
      <c r="V170" s="284"/>
    </row>
    <row r="171" spans="1:22" x14ac:dyDescent="0.3">
      <c r="A171" s="264"/>
      <c r="B171" s="264"/>
      <c r="C171" s="110"/>
      <c r="D171" s="110"/>
      <c r="E171" s="110"/>
      <c r="F171" s="110"/>
      <c r="G171" s="110"/>
      <c r="H171" s="111"/>
      <c r="I171" s="111"/>
      <c r="J171" s="111"/>
      <c r="K171" s="112"/>
      <c r="L171" s="113"/>
      <c r="M171" s="114"/>
      <c r="N171" s="113"/>
      <c r="O171" s="113"/>
      <c r="P171" s="113"/>
      <c r="Q171" s="115"/>
      <c r="R171" s="115"/>
      <c r="S171" s="115"/>
      <c r="T171" s="113"/>
      <c r="U171" s="116"/>
      <c r="V171" s="284"/>
    </row>
  </sheetData>
  <mergeCells count="1">
    <mergeCell ref="C1:S1"/>
  </mergeCells>
  <phoneticPr fontId="45" type="noConversion"/>
  <conditionalFormatting sqref="A2:H4 A5:C5 E5:H5 A6:H6 A7:C7 E7:H7 A8:H8 A9:C9 E9:H9 A10:G10 A11:C11 E11:G11 A12:H12 A13:C15 E13:H15 A16:H16 A17:C18 E17:H18 A19:H19 A20:C21 E20:H21 A22:H22 A23:C23 E23:G23">
    <cfRule type="expression" dxfId="116" priority="133">
      <formula>$A2="header"</formula>
    </cfRule>
  </conditionalFormatting>
  <conditionalFormatting sqref="C3:C13 C15:C17 C20:C23">
    <cfRule type="expression" dxfId="115" priority="134">
      <formula>#REF!="01"</formula>
    </cfRule>
  </conditionalFormatting>
  <conditionalFormatting sqref="C14">
    <cfRule type="expression" dxfId="114" priority="109">
      <formula>#REF!="01"</formula>
    </cfRule>
  </conditionalFormatting>
  <conditionalFormatting sqref="C18">
    <cfRule type="expression" dxfId="113" priority="93">
      <formula>#REF!="01"</formula>
    </cfRule>
  </conditionalFormatting>
  <conditionalFormatting sqref="C19:G19">
    <cfRule type="expression" dxfId="112" priority="100">
      <formula>#REF!="01"</formula>
    </cfRule>
  </conditionalFormatting>
  <conditionalFormatting sqref="D3:D4 D6 D8 D10 D12 D16 D19 D22">
    <cfRule type="cellIs" dxfId="111" priority="136" operator="equal">
      <formula>""</formula>
    </cfRule>
    <cfRule type="cellIs" dxfId="110" priority="140" operator="between">
      <formula>0</formula>
      <formula>2</formula>
    </cfRule>
    <cfRule type="cellIs" dxfId="109" priority="139" operator="between">
      <formula>2</formula>
      <formula>2.99999</formula>
    </cfRule>
    <cfRule type="cellIs" dxfId="108" priority="138" operator="between">
      <formula>4</formula>
      <formula>5</formula>
    </cfRule>
    <cfRule type="cellIs" dxfId="107" priority="137" operator="between">
      <formula>3</formula>
      <formula>3.99999</formula>
    </cfRule>
  </conditionalFormatting>
  <conditionalFormatting sqref="D5">
    <cfRule type="cellIs" dxfId="106" priority="92" operator="equal">
      <formula>"Nicht OK"</formula>
    </cfRule>
    <cfRule type="cellIs" dxfId="105" priority="91" operator="equal">
      <formula>"OK"</formula>
    </cfRule>
    <cfRule type="cellIs" dxfId="104" priority="90" operator="equal">
      <formula>""</formula>
    </cfRule>
    <cfRule type="expression" dxfId="103" priority="89">
      <formula>$A5="header"</formula>
    </cfRule>
    <cfRule type="expression" dxfId="102" priority="88">
      <formula>$A5="blank"</formula>
    </cfRule>
    <cfRule type="expression" dxfId="101" priority="87">
      <formula>$A5="header"</formula>
    </cfRule>
  </conditionalFormatting>
  <conditionalFormatting sqref="D7">
    <cfRule type="cellIs" dxfId="100" priority="80" operator="equal">
      <formula>"Nicht OK"</formula>
    </cfRule>
    <cfRule type="cellIs" dxfId="99" priority="79" operator="equal">
      <formula>"OK"</formula>
    </cfRule>
    <cfRule type="cellIs" dxfId="98" priority="78" operator="equal">
      <formula>""</formula>
    </cfRule>
    <cfRule type="expression" dxfId="97" priority="76">
      <formula>$A7="blank"</formula>
    </cfRule>
    <cfRule type="expression" dxfId="96" priority="77">
      <formula>$A7="header"</formula>
    </cfRule>
    <cfRule type="expression" dxfId="95" priority="75">
      <formula>$A7="header"</formula>
    </cfRule>
  </conditionalFormatting>
  <conditionalFormatting sqref="D9">
    <cfRule type="expression" dxfId="94" priority="71">
      <formula>$A9="header"</formula>
    </cfRule>
    <cfRule type="cellIs" dxfId="93" priority="72" operator="equal">
      <formula>""</formula>
    </cfRule>
    <cfRule type="expression" dxfId="92" priority="70">
      <formula>$A9="blank"</formula>
    </cfRule>
    <cfRule type="cellIs" dxfId="91" priority="73" operator="equal">
      <formula>"OK"</formula>
    </cfRule>
    <cfRule type="cellIs" dxfId="90" priority="74" operator="equal">
      <formula>"Nicht OK"</formula>
    </cfRule>
    <cfRule type="expression" dxfId="89" priority="69">
      <formula>$A9="header"</formula>
    </cfRule>
  </conditionalFormatting>
  <conditionalFormatting sqref="D11">
    <cfRule type="expression" dxfId="88" priority="64">
      <formula>$A11="blank"</formula>
    </cfRule>
    <cfRule type="expression" dxfId="87" priority="63">
      <formula>$A11="header"</formula>
    </cfRule>
    <cfRule type="expression" dxfId="86" priority="65">
      <formula>$A11="header"</formula>
    </cfRule>
    <cfRule type="cellIs" dxfId="85" priority="66" operator="equal">
      <formula>""</formula>
    </cfRule>
    <cfRule type="cellIs" dxfId="84" priority="67" operator="equal">
      <formula>"OK"</formula>
    </cfRule>
    <cfRule type="cellIs" dxfId="83" priority="68" operator="equal">
      <formula>"Nicht OK"</formula>
    </cfRule>
  </conditionalFormatting>
  <conditionalFormatting sqref="D13:D15">
    <cfRule type="cellIs" dxfId="82" priority="48" operator="equal">
      <formula>""</formula>
    </cfRule>
    <cfRule type="cellIs" dxfId="81" priority="49" operator="equal">
      <formula>"OK"</formula>
    </cfRule>
    <cfRule type="cellIs" dxfId="80" priority="50" operator="equal">
      <formula>"Nicht OK"</formula>
    </cfRule>
    <cfRule type="expression" dxfId="79" priority="46">
      <formula>$A13="blank"</formula>
    </cfRule>
    <cfRule type="expression" dxfId="78" priority="47">
      <formula>$A13="header"</formula>
    </cfRule>
    <cfRule type="expression" dxfId="77" priority="45">
      <formula>$A13="header"</formula>
    </cfRule>
  </conditionalFormatting>
  <conditionalFormatting sqref="D17:D18">
    <cfRule type="expression" dxfId="76" priority="33">
      <formula>$A17="header"</formula>
    </cfRule>
    <cfRule type="expression" dxfId="75" priority="31">
      <formula>$A17="header"</formula>
    </cfRule>
    <cfRule type="cellIs" dxfId="74" priority="36" operator="equal">
      <formula>"Nicht OK"</formula>
    </cfRule>
    <cfRule type="cellIs" dxfId="73" priority="35" operator="equal">
      <formula>"OK"</formula>
    </cfRule>
    <cfRule type="cellIs" dxfId="72" priority="34" operator="equal">
      <formula>""</formula>
    </cfRule>
    <cfRule type="expression" dxfId="71" priority="32">
      <formula>$A17="blank"</formula>
    </cfRule>
  </conditionalFormatting>
  <conditionalFormatting sqref="D19">
    <cfRule type="expression" dxfId="70" priority="37">
      <formula>#REF!="01"</formula>
    </cfRule>
    <cfRule type="cellIs" dxfId="69" priority="102" operator="equal">
      <formula>""</formula>
    </cfRule>
    <cfRule type="cellIs" dxfId="68" priority="103" operator="between">
      <formula>3</formula>
      <formula>3.99999</formula>
    </cfRule>
    <cfRule type="cellIs" dxfId="67" priority="104" operator="between">
      <formula>4</formula>
      <formula>5</formula>
    </cfRule>
    <cfRule type="cellIs" dxfId="66" priority="105" operator="between">
      <formula>2</formula>
      <formula>2.99999</formula>
    </cfRule>
    <cfRule type="cellIs" dxfId="65" priority="106" operator="between">
      <formula>0</formula>
      <formula>2</formula>
    </cfRule>
  </conditionalFormatting>
  <conditionalFormatting sqref="D20:D21">
    <cfRule type="expression" dxfId="64" priority="19">
      <formula>$A20="header"</formula>
    </cfRule>
    <cfRule type="expression" dxfId="63" priority="20">
      <formula>$A20="blank"</formula>
    </cfRule>
    <cfRule type="cellIs" dxfId="62" priority="24" operator="equal">
      <formula>"Nicht OK"</formula>
    </cfRule>
    <cfRule type="cellIs" dxfId="61" priority="23" operator="equal">
      <formula>"OK"</formula>
    </cfRule>
    <cfRule type="cellIs" dxfId="60" priority="22" operator="equal">
      <formula>""</formula>
    </cfRule>
    <cfRule type="expression" dxfId="59" priority="21">
      <formula>$A20="header"</formula>
    </cfRule>
  </conditionalFormatting>
  <conditionalFormatting sqref="D23">
    <cfRule type="cellIs" dxfId="58" priority="17" operator="equal">
      <formula>"OK"</formula>
    </cfRule>
    <cfRule type="cellIs" dxfId="57" priority="18" operator="equal">
      <formula>"Nicht OK"</formula>
    </cfRule>
    <cfRule type="expression" dxfId="56" priority="15">
      <formula>$A23="header"</formula>
    </cfRule>
    <cfRule type="expression" dxfId="55" priority="13">
      <formula>$A23="header"</formula>
    </cfRule>
    <cfRule type="expression" dxfId="54" priority="14">
      <formula>$A23="blank"</formula>
    </cfRule>
    <cfRule type="cellIs" dxfId="53" priority="16" operator="equal">
      <formula>""</formula>
    </cfRule>
  </conditionalFormatting>
  <conditionalFormatting sqref="H5:H6 H7:I8 I10 H12 H13:I13 I14:I15 H15 H16:I17 H20:I22 I23">
    <cfRule type="expression" dxfId="52" priority="135">
      <formula>#REF!="01"</formula>
    </cfRule>
  </conditionalFormatting>
  <conditionalFormatting sqref="H10:H11">
    <cfRule type="expression" dxfId="51" priority="116">
      <formula>$A10="header"</formula>
    </cfRule>
    <cfRule type="expression" dxfId="50" priority="117">
      <formula>$A10="blank"</formula>
    </cfRule>
    <cfRule type="expression" dxfId="49" priority="118">
      <formula>$A10="header"</formula>
    </cfRule>
    <cfRule type="expression" dxfId="48" priority="119">
      <formula>#REF!="01"</formula>
    </cfRule>
  </conditionalFormatting>
  <conditionalFormatting sqref="H23">
    <cfRule type="expression" dxfId="47" priority="7">
      <formula>$A23="header"</formula>
    </cfRule>
    <cfRule type="expression" dxfId="46" priority="6">
      <formula>$A23="blank"</formula>
    </cfRule>
    <cfRule type="expression" dxfId="45" priority="5">
      <formula>$A23="header"</formula>
    </cfRule>
    <cfRule type="expression" dxfId="44" priority="8">
      <formula>#REF!="01"</formula>
    </cfRule>
  </conditionalFormatting>
  <conditionalFormatting sqref="H3:I4 H14">
    <cfRule type="expression" dxfId="43" priority="110">
      <formula>#REF!="01"</formula>
    </cfRule>
  </conditionalFormatting>
  <conditionalFormatting sqref="H9:I9">
    <cfRule type="expression" dxfId="42" priority="120">
      <formula>#REF!="01"</formula>
    </cfRule>
  </conditionalFormatting>
  <conditionalFormatting sqref="H18:I19">
    <cfRule type="expression" dxfId="41" priority="94">
      <formula>#REF!="01"</formula>
    </cfRule>
  </conditionalFormatting>
  <conditionalFormatting sqref="I3">
    <cfRule type="expression" dxfId="40" priority="613">
      <formula>$A3="header"</formula>
    </cfRule>
    <cfRule type="expression" dxfId="39" priority="609">
      <formula>$A3="blank"</formula>
    </cfRule>
  </conditionalFormatting>
  <conditionalFormatting sqref="I5">
    <cfRule type="expression" dxfId="38" priority="123">
      <formula>$A5="header"</formula>
    </cfRule>
    <cfRule type="expression" dxfId="37" priority="124">
      <formula>$A5="blank"</formula>
    </cfRule>
    <cfRule type="expression" dxfId="36" priority="125">
      <formula>#REF!="01"</formula>
    </cfRule>
  </conditionalFormatting>
  <conditionalFormatting sqref="I2:J2">
    <cfRule type="expression" dxfId="35" priority="2">
      <formula>$A2="blank"</formula>
    </cfRule>
    <cfRule type="expression" dxfId="34" priority="1">
      <formula>$A2="header"</formula>
    </cfRule>
  </conditionalFormatting>
  <conditionalFormatting sqref="J5">
    <cfRule type="expression" dxfId="33" priority="121">
      <formula>$A5="header"</formula>
    </cfRule>
    <cfRule type="expression" dxfId="32" priority="122">
      <formula>$A5="blank"</formula>
    </cfRule>
  </conditionalFormatting>
  <conditionalFormatting sqref="J20">
    <cfRule type="expression" dxfId="31" priority="126">
      <formula>$A20="header"</formula>
    </cfRule>
    <cfRule type="expression" dxfId="30" priority="127">
      <formula>$A20="blank"</formula>
    </cfRule>
    <cfRule type="expression" dxfId="29" priority="128">
      <formula>#REF!="01"</formula>
    </cfRule>
  </conditionalFormatting>
  <conditionalFormatting sqref="J23">
    <cfRule type="expression" dxfId="28" priority="4">
      <formula>$A23="blank"</formula>
    </cfRule>
    <cfRule type="expression" dxfId="27" priority="3">
      <formula>$A23="header"</formula>
    </cfRule>
  </conditionalFormatting>
  <conditionalFormatting sqref="K2:M2 O2:V2 A2:H3 J3:V3 A4:V4 A5:C5 E5:H5 K5:V13 A6:J6 A7:C7 E7:J7 A8:J8 A9:C9 E9:J9 A10:G10 I10:J10 A11:C11 E11:G11 J11:J12 A12:I12 E13:J13 A13:C15 E14:V15 A16:V16 A17:C18 E17:V18 A19:V19 E20:I20 L20:AM20 A20:C21 K20:K23 E21:J21 L21:V23 A22:J22 A23:C23 E23:G23 I23">
    <cfRule type="expression" dxfId="26" priority="132">
      <formula>$A2="blank"</formula>
    </cfRule>
  </conditionalFormatting>
  <conditionalFormatting sqref="N2">
    <cfRule type="expression" dxfId="25" priority="12">
      <formula>$A2="blank"</formula>
    </cfRule>
    <cfRule type="expression" dxfId="24" priority="11">
      <formula>$A2="header"</formula>
    </cfRule>
  </conditionalFormatting>
  <conditionalFormatting sqref="O2:V2 A19:V19 K2:M2 A2:H3 J3:V3 A4:V4 A5:C5 E5:H5 K5:V13 A6:J6 A7:C7 E7:J7 A8:J8 A9:C9 E9:J9 A10:G10 I10:J10 A11:C11 E11:G11 J11:J12 A12:I12 E13:J13 A13:C15 E14:V15 A16:V16 A17:C18 E17:V18 E20:I20 L20:AM20 A20:C21 K20:K23 E21:J21 L21:V23 A22:J22 A23:C23 E23:G23 I23">
    <cfRule type="expression" dxfId="23" priority="131">
      <formula>$A2="header"</formula>
    </cfRule>
  </conditionalFormatting>
  <conditionalFormatting sqref="U2:V2">
    <cfRule type="expression" dxfId="22" priority="129">
      <formula>$A2="header"</formula>
    </cfRule>
    <cfRule type="expression" dxfId="21" priority="130">
      <formula>$A2="blank"</formula>
    </cfRule>
  </conditionalFormatting>
  <dataValidations count="2">
    <dataValidation type="list" allowBlank="1" showDropDown="1" showInputMessage="1" showErrorMessage="1" sqref="D3:D4 D6 D8 D10 D12 D16 D22" xr:uid="{7CAB0238-DE9D-4B1D-91FA-55516DDAB834}">
      <formula1>"NA,0,1,2,3,4,5"</formula1>
    </dataValidation>
    <dataValidation type="list" allowBlank="1" showInputMessage="1" showErrorMessage="1" sqref="D5 D7 D9 D11 D13:D15 D17:D18 D20:D21 D23" xr:uid="{C1BD7E8B-0911-4AA7-9C3C-D3A1858FB9E9}">
      <formula1>"na,OK, Nicht OK"</formula1>
    </dataValidation>
  </dataValidations>
  <printOptions horizontalCentered="1"/>
  <pageMargins left="0.31496062992125984" right="0.31496062992125984" top="0.59055118110236227" bottom="0.59055118110236227" header="0.31496062992125984" footer="0.31496062992125984"/>
  <pageSetup paperSize="9" scale="70" orientation="landscape" r:id="rId1"/>
  <headerFooter>
    <oddFooter>&amp;L© &amp;"-,Fett"ENX Association&amp;"-,Standard"
&amp;8Information Security Assessment</oddFooter>
  </headerFooter>
  <rowBreaks count="1" manualBreakCount="1">
    <brk id="23" max="16383" man="1"/>
  </rowBreaks>
  <colBreaks count="1" manualBreakCount="1">
    <brk id="17" max="25" man="1"/>
  </colBreak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tabColor rgb="FFFFFF00"/>
  </sheetPr>
  <dimension ref="A1:AN292"/>
  <sheetViews>
    <sheetView zoomScaleNormal="100" workbookViewId="0">
      <selection activeCell="A45" sqref="A45:XFD45"/>
    </sheetView>
  </sheetViews>
  <sheetFormatPr baseColWidth="10" defaultColWidth="11.21875" defaultRowHeight="13.8" x14ac:dyDescent="0.3"/>
  <cols>
    <col min="1" max="1" width="1.21875" style="145" customWidth="1"/>
    <col min="2" max="2" width="10.21875" style="198" customWidth="1"/>
    <col min="3" max="3" width="17" style="198" customWidth="1"/>
    <col min="4" max="5" width="9" style="198" customWidth="1"/>
    <col min="6" max="6" width="40.21875" style="198" customWidth="1"/>
    <col min="7" max="7" width="10.21875" style="198" customWidth="1"/>
    <col min="8" max="8" width="10.21875" style="202" customWidth="1"/>
    <col min="9" max="9" width="1.21875" style="152" customWidth="1"/>
    <col min="10" max="12" width="8.5546875" style="200" customWidth="1"/>
    <col min="13" max="13" width="8.5546875" style="341" customWidth="1"/>
    <col min="14" max="14" width="8.5546875" style="342" customWidth="1"/>
    <col min="15" max="22" width="8.5546875" style="201" customWidth="1"/>
    <col min="23" max="33" width="11.21875" style="201"/>
    <col min="34" max="16384" width="11.21875" style="198"/>
  </cols>
  <sheetData>
    <row r="1" spans="1:33" s="170" customFormat="1" ht="60" customHeight="1" x14ac:dyDescent="0.3">
      <c r="A1" s="164"/>
      <c r="B1" s="428" t="s">
        <v>918</v>
      </c>
      <c r="C1" s="427"/>
      <c r="D1" s="427"/>
      <c r="E1" s="427"/>
      <c r="F1" s="427"/>
      <c r="H1" s="189"/>
      <c r="I1" s="190"/>
      <c r="J1" s="191"/>
      <c r="K1" s="191"/>
      <c r="L1" s="191"/>
      <c r="M1" s="334"/>
      <c r="N1" s="335"/>
      <c r="O1" s="191"/>
      <c r="P1" s="191"/>
      <c r="Q1" s="191"/>
      <c r="R1" s="191"/>
      <c r="S1" s="191"/>
      <c r="T1" s="191"/>
      <c r="U1" s="191"/>
      <c r="V1" s="191"/>
      <c r="W1" s="191"/>
      <c r="X1" s="191"/>
      <c r="Y1" s="191"/>
      <c r="Z1" s="191"/>
      <c r="AA1" s="191"/>
      <c r="AB1" s="191"/>
      <c r="AC1" s="191"/>
      <c r="AD1" s="191"/>
      <c r="AE1" s="191"/>
      <c r="AF1" s="191"/>
      <c r="AG1" s="191"/>
    </row>
    <row r="2" spans="1:33" s="164" customFormat="1" ht="20.25" customHeight="1" x14ac:dyDescent="0.3">
      <c r="B2" s="192"/>
      <c r="C2" s="193"/>
      <c r="H2" s="190"/>
      <c r="I2" s="190"/>
      <c r="J2" s="194"/>
      <c r="K2" s="194"/>
      <c r="L2" s="194"/>
      <c r="M2" s="336"/>
      <c r="N2" s="337"/>
      <c r="O2" s="194"/>
      <c r="P2" s="194"/>
      <c r="Q2" s="194"/>
      <c r="R2" s="194"/>
      <c r="S2" s="194"/>
      <c r="T2" s="194"/>
      <c r="U2" s="194"/>
      <c r="V2" s="194"/>
      <c r="W2" s="194"/>
      <c r="X2" s="194"/>
      <c r="Y2" s="194"/>
      <c r="Z2" s="194"/>
      <c r="AA2" s="194"/>
      <c r="AB2" s="194"/>
      <c r="AC2" s="194"/>
      <c r="AD2" s="194"/>
      <c r="AE2" s="194"/>
      <c r="AF2" s="194"/>
      <c r="AG2" s="194"/>
    </row>
    <row r="3" spans="1:33" s="164" customFormat="1" ht="18" customHeight="1" x14ac:dyDescent="0.3">
      <c r="B3" s="285" t="s">
        <v>432</v>
      </c>
      <c r="C3" s="286">
        <f>Deckblatt!C3</f>
        <v>0</v>
      </c>
      <c r="D3" s="287"/>
      <c r="E3" s="287"/>
      <c r="F3" s="287"/>
      <c r="G3" s="287"/>
      <c r="H3" s="288"/>
      <c r="I3" s="190"/>
      <c r="J3" s="194"/>
      <c r="K3" s="194"/>
      <c r="L3" s="194"/>
      <c r="M3" s="336"/>
      <c r="N3" s="337"/>
      <c r="O3" s="194"/>
      <c r="P3" s="194"/>
      <c r="Q3" s="194"/>
      <c r="R3" s="194"/>
      <c r="S3" s="194"/>
      <c r="T3" s="194"/>
      <c r="U3" s="194"/>
      <c r="V3" s="194"/>
      <c r="W3" s="194"/>
      <c r="X3" s="194"/>
      <c r="Y3" s="194"/>
      <c r="Z3" s="194"/>
      <c r="AA3" s="194"/>
      <c r="AB3" s="194"/>
      <c r="AC3" s="194"/>
      <c r="AD3" s="194"/>
      <c r="AE3" s="194"/>
      <c r="AF3" s="194"/>
      <c r="AG3" s="194"/>
    </row>
    <row r="4" spans="1:33" s="164" customFormat="1" ht="18" customHeight="1" x14ac:dyDescent="0.3">
      <c r="B4" s="285" t="s">
        <v>433</v>
      </c>
      <c r="C4" s="286">
        <f>Deckblatt!C7</f>
        <v>0</v>
      </c>
      <c r="D4" s="287"/>
      <c r="E4" s="287"/>
      <c r="F4" s="287"/>
      <c r="G4" s="287"/>
      <c r="H4" s="288"/>
      <c r="I4" s="190"/>
      <c r="J4" s="194"/>
      <c r="K4" s="194"/>
      <c r="L4" s="194"/>
      <c r="M4" s="336"/>
      <c r="N4" s="337"/>
      <c r="O4" s="194"/>
      <c r="P4" s="194"/>
      <c r="Q4" s="194"/>
      <c r="R4" s="194"/>
      <c r="S4" s="194"/>
      <c r="T4" s="194"/>
      <c r="U4" s="194"/>
      <c r="V4" s="194"/>
      <c r="W4" s="194"/>
      <c r="X4" s="194"/>
      <c r="Y4" s="194"/>
      <c r="Z4" s="194"/>
      <c r="AA4" s="194"/>
      <c r="AB4" s="194"/>
      <c r="AC4" s="194"/>
      <c r="AD4" s="194"/>
      <c r="AE4" s="194"/>
      <c r="AF4" s="194"/>
      <c r="AG4" s="194"/>
    </row>
    <row r="5" spans="1:33" s="196" customFormat="1" ht="18" customHeight="1" x14ac:dyDescent="0.3">
      <c r="A5" s="145"/>
      <c r="B5" s="286" t="s">
        <v>434</v>
      </c>
      <c r="C5" s="289">
        <f>Deckblatt!C11</f>
        <v>0</v>
      </c>
      <c r="D5" s="290"/>
      <c r="E5" s="290"/>
      <c r="F5" s="290"/>
      <c r="G5" s="291"/>
      <c r="H5" s="292"/>
      <c r="I5" s="152"/>
      <c r="J5" s="338"/>
      <c r="K5" s="338"/>
      <c r="L5" s="338"/>
      <c r="M5" s="339"/>
      <c r="N5" s="340"/>
      <c r="O5" s="195"/>
      <c r="P5" s="195"/>
      <c r="Q5" s="195"/>
      <c r="R5" s="195"/>
      <c r="S5" s="195"/>
      <c r="T5" s="195"/>
      <c r="U5" s="195"/>
      <c r="V5" s="195"/>
      <c r="W5" s="195"/>
      <c r="X5" s="195"/>
      <c r="Y5" s="195"/>
      <c r="Z5" s="195"/>
      <c r="AA5" s="195"/>
      <c r="AB5" s="195"/>
      <c r="AC5" s="195"/>
      <c r="AD5" s="195"/>
      <c r="AE5" s="195"/>
      <c r="AF5" s="195"/>
      <c r="AG5" s="195"/>
    </row>
    <row r="6" spans="1:33" s="196" customFormat="1" ht="30.75" customHeight="1" x14ac:dyDescent="0.3">
      <c r="A6" s="145"/>
      <c r="B6" s="421" t="s">
        <v>435</v>
      </c>
      <c r="C6" s="422"/>
      <c r="D6" s="404" t="str">
        <f>J108</f>
        <v/>
      </c>
      <c r="E6" s="276"/>
      <c r="F6" s="293" t="s">
        <v>436</v>
      </c>
      <c r="G6" s="275">
        <f>G108</f>
        <v>3</v>
      </c>
      <c r="H6" s="277"/>
      <c r="I6" s="152"/>
      <c r="J6" s="338"/>
      <c r="K6" s="338"/>
      <c r="L6" s="338"/>
      <c r="M6" s="339"/>
      <c r="N6" s="340"/>
      <c r="O6" s="195"/>
      <c r="P6" s="195"/>
      <c r="Q6" s="195"/>
      <c r="R6" s="195"/>
      <c r="S6" s="195"/>
      <c r="T6" s="195"/>
      <c r="U6" s="195"/>
      <c r="V6" s="195"/>
      <c r="W6" s="195"/>
      <c r="X6" s="195"/>
      <c r="Y6" s="195"/>
      <c r="Z6" s="195"/>
      <c r="AA6" s="195"/>
      <c r="AB6" s="195"/>
      <c r="AC6" s="195"/>
      <c r="AD6" s="195"/>
      <c r="AE6" s="195"/>
      <c r="AF6" s="195"/>
      <c r="AG6" s="195"/>
    </row>
    <row r="7" spans="1:33" ht="26.25" customHeight="1" x14ac:dyDescent="0.3">
      <c r="B7" s="197" t="s">
        <v>437</v>
      </c>
      <c r="H7" s="199"/>
    </row>
    <row r="8" spans="1:33" ht="165.6" customHeight="1" x14ac:dyDescent="0.3">
      <c r="B8" s="197"/>
      <c r="H8" s="199"/>
    </row>
    <row r="9" spans="1:33" ht="126.75" customHeight="1" x14ac:dyDescent="0.3">
      <c r="B9" s="197"/>
      <c r="H9" s="199"/>
    </row>
    <row r="10" spans="1:33" ht="29.7" customHeight="1" x14ac:dyDescent="0.3">
      <c r="B10" s="197"/>
      <c r="H10" s="199"/>
    </row>
    <row r="11" spans="1:33" ht="33" customHeight="1" x14ac:dyDescent="0.3">
      <c r="B11" s="278" t="s">
        <v>438</v>
      </c>
      <c r="C11" s="279"/>
      <c r="D11" s="279"/>
      <c r="E11" s="279"/>
      <c r="F11" s="279"/>
      <c r="G11" s="279"/>
      <c r="H11" s="280"/>
    </row>
    <row r="12" spans="1:33" ht="63" customHeight="1" x14ac:dyDescent="0.3">
      <c r="B12" s="203"/>
      <c r="H12" s="204"/>
    </row>
    <row r="13" spans="1:33" ht="63" customHeight="1" x14ac:dyDescent="0.3">
      <c r="B13" s="203"/>
      <c r="H13" s="204"/>
    </row>
    <row r="14" spans="1:33" ht="63" customHeight="1" x14ac:dyDescent="0.3">
      <c r="B14" s="203"/>
      <c r="H14" s="204"/>
    </row>
    <row r="15" spans="1:33" ht="63" customHeight="1" x14ac:dyDescent="0.3">
      <c r="B15" s="203"/>
      <c r="H15" s="204"/>
    </row>
    <row r="16" spans="1:33" ht="30.75" customHeight="1" x14ac:dyDescent="0.3">
      <c r="B16" s="203"/>
      <c r="H16" s="204"/>
    </row>
    <row r="17" spans="1:40" ht="42.45" customHeight="1" x14ac:dyDescent="0.3">
      <c r="B17" s="205"/>
      <c r="C17" s="206"/>
      <c r="D17" s="206"/>
      <c r="E17" s="206"/>
      <c r="F17" s="206"/>
      <c r="G17" s="206"/>
      <c r="H17" s="207"/>
    </row>
    <row r="18" spans="1:40" ht="18.75" customHeight="1" x14ac:dyDescent="0.3">
      <c r="B18" s="208"/>
    </row>
    <row r="19" spans="1:40" s="170" customFormat="1" ht="60" customHeight="1" x14ac:dyDescent="0.3">
      <c r="A19" s="164"/>
      <c r="B19" s="429" t="s">
        <v>439</v>
      </c>
      <c r="C19" s="429"/>
      <c r="D19" s="429"/>
      <c r="E19" s="429"/>
      <c r="F19" s="429"/>
      <c r="H19" s="189"/>
      <c r="I19" s="190"/>
      <c r="J19" s="191"/>
      <c r="K19" s="191"/>
      <c r="L19" s="191"/>
      <c r="M19" s="334"/>
      <c r="N19" s="335"/>
      <c r="O19" s="191"/>
      <c r="P19" s="191"/>
      <c r="Q19" s="191"/>
      <c r="R19" s="191"/>
      <c r="S19" s="191"/>
      <c r="T19" s="191"/>
      <c r="U19" s="191"/>
      <c r="V19" s="191"/>
      <c r="W19" s="191"/>
      <c r="X19" s="191"/>
      <c r="Y19" s="191"/>
      <c r="Z19" s="191"/>
      <c r="AA19" s="191"/>
      <c r="AB19" s="191"/>
      <c r="AC19" s="191"/>
      <c r="AD19" s="191"/>
      <c r="AE19" s="191"/>
      <c r="AF19" s="191"/>
      <c r="AG19" s="191"/>
      <c r="AH19" s="191"/>
      <c r="AI19" s="191"/>
      <c r="AJ19" s="191"/>
      <c r="AK19" s="191"/>
      <c r="AL19" s="191"/>
      <c r="AM19" s="191"/>
      <c r="AN19" s="191"/>
    </row>
    <row r="20" spans="1:40" ht="33" customHeight="1" x14ac:dyDescent="0.3">
      <c r="B20" s="421" t="s">
        <v>435</v>
      </c>
      <c r="C20" s="422"/>
      <c r="D20" s="281" t="str">
        <f>J76</f>
        <v/>
      </c>
      <c r="E20" s="276"/>
      <c r="F20" s="293" t="s">
        <v>436</v>
      </c>
      <c r="G20" s="275">
        <f>G76</f>
        <v>3</v>
      </c>
      <c r="H20" s="277"/>
      <c r="J20" s="209"/>
      <c r="K20" s="209"/>
      <c r="L20" s="209"/>
      <c r="M20" s="343"/>
      <c r="N20" s="344"/>
      <c r="O20" s="210"/>
      <c r="P20" s="210"/>
      <c r="Q20" s="210"/>
      <c r="R20" s="210"/>
      <c r="S20" s="210"/>
      <c r="T20" s="210"/>
      <c r="U20" s="210"/>
      <c r="V20" s="210"/>
      <c r="W20" s="210"/>
      <c r="X20" s="210"/>
      <c r="Y20" s="210"/>
      <c r="AH20" s="201"/>
      <c r="AI20" s="201"/>
      <c r="AJ20" s="201"/>
      <c r="AK20" s="201"/>
      <c r="AL20" s="201"/>
      <c r="AM20" s="201"/>
      <c r="AN20" s="201"/>
    </row>
    <row r="21" spans="1:40" ht="20.25" customHeight="1" x14ac:dyDescent="0.3">
      <c r="B21" s="208" t="s">
        <v>440</v>
      </c>
      <c r="J21" s="209"/>
      <c r="K21" s="209"/>
      <c r="L21" s="209"/>
      <c r="M21" s="343"/>
      <c r="N21" s="344"/>
      <c r="O21" s="210"/>
      <c r="P21" s="210"/>
      <c r="Q21" s="210"/>
      <c r="R21" s="210"/>
      <c r="S21" s="210"/>
      <c r="T21" s="210"/>
      <c r="U21" s="210"/>
      <c r="V21" s="210"/>
      <c r="W21" s="210"/>
      <c r="X21" s="210"/>
      <c r="Y21" s="210"/>
      <c r="AH21" s="201"/>
      <c r="AI21" s="201"/>
      <c r="AJ21" s="201"/>
      <c r="AK21" s="201"/>
      <c r="AL21" s="201"/>
      <c r="AM21" s="201"/>
      <c r="AN21" s="201"/>
    </row>
    <row r="22" spans="1:40" s="196" customFormat="1" ht="43.5" customHeight="1" x14ac:dyDescent="0.3">
      <c r="A22" s="154"/>
      <c r="B22" s="375" t="s">
        <v>441</v>
      </c>
      <c r="C22" s="423" t="s">
        <v>442</v>
      </c>
      <c r="D22" s="423"/>
      <c r="E22" s="423"/>
      <c r="F22" s="423"/>
      <c r="G22" s="376" t="s">
        <v>443</v>
      </c>
      <c r="H22" s="384" t="s">
        <v>444</v>
      </c>
      <c r="I22" s="211"/>
      <c r="J22" s="345" t="s">
        <v>445</v>
      </c>
      <c r="K22" s="345"/>
      <c r="L22" s="345"/>
      <c r="M22" s="346" t="s">
        <v>446</v>
      </c>
      <c r="N22" s="347" t="s">
        <v>447</v>
      </c>
      <c r="O22" s="348"/>
      <c r="P22" s="348"/>
      <c r="Q22" s="348"/>
      <c r="R22" s="348"/>
      <c r="S22" s="349"/>
      <c r="T22" s="349"/>
      <c r="U22" s="349"/>
      <c r="V22" s="349"/>
      <c r="W22" s="349"/>
      <c r="X22" s="349"/>
      <c r="Y22" s="349"/>
      <c r="Z22" s="195"/>
      <c r="AA22" s="195"/>
      <c r="AB22" s="195"/>
      <c r="AC22" s="195"/>
      <c r="AD22" s="195"/>
      <c r="AE22" s="195"/>
      <c r="AF22" s="195"/>
      <c r="AG22" s="195"/>
      <c r="AH22" s="195"/>
      <c r="AI22" s="195"/>
      <c r="AJ22" s="195"/>
      <c r="AK22" s="195"/>
      <c r="AL22" s="195"/>
      <c r="AM22" s="195"/>
      <c r="AN22" s="195"/>
    </row>
    <row r="23" spans="1:40" s="196" customFormat="1" ht="20.100000000000001" customHeight="1" x14ac:dyDescent="0.3">
      <c r="A23" s="154"/>
      <c r="B23" s="400" t="s">
        <v>188</v>
      </c>
      <c r="C23" s="417" t="str">
        <f>VLOOKUP(B23,Informationssicherheit!$C$3:$H$66,6,FALSE)</f>
        <v>Richtlinien und Organisation der Informationssicherheit</v>
      </c>
      <c r="D23" s="417"/>
      <c r="E23" s="417"/>
      <c r="F23" s="417"/>
      <c r="G23" s="378"/>
      <c r="H23" s="379"/>
      <c r="I23" s="211"/>
      <c r="J23" s="360" t="str">
        <f t="shared" ref="J23" si="0">IF(H23="na","",IF(H23="","",IF((H23)&gt;G23,G23,(H23))))</f>
        <v/>
      </c>
      <c r="K23" s="345"/>
      <c r="L23" s="361"/>
      <c r="M23" s="346"/>
      <c r="N23" s="362"/>
      <c r="O23" s="348"/>
      <c r="P23" s="348"/>
      <c r="Q23" s="348"/>
      <c r="R23" s="348"/>
      <c r="S23" s="349"/>
      <c r="T23" s="349"/>
      <c r="U23" s="349"/>
      <c r="V23" s="349"/>
      <c r="W23" s="349"/>
      <c r="X23" s="349"/>
      <c r="Y23" s="349"/>
      <c r="Z23" s="195"/>
      <c r="AA23" s="363"/>
      <c r="AB23" s="363"/>
      <c r="AC23" s="363"/>
      <c r="AD23" s="363"/>
      <c r="AE23" s="363"/>
      <c r="AF23" s="363"/>
      <c r="AG23" s="363"/>
      <c r="AH23" s="363"/>
      <c r="AI23" s="363"/>
      <c r="AJ23" s="363"/>
      <c r="AM23" s="195"/>
      <c r="AN23" s="195"/>
    </row>
    <row r="24" spans="1:40" s="196" customFormat="1" ht="20.100000000000001" customHeight="1" x14ac:dyDescent="0.3">
      <c r="A24" s="154"/>
      <c r="B24" s="398" t="s">
        <v>193</v>
      </c>
      <c r="C24" s="418" t="str">
        <f>VLOOKUP(B24,Informationssicherheit!$C$3:$H$66,6,FALSE)</f>
        <v>Inwieweit sind Richtlinien zur Informationssicherheit vorhanden?</v>
      </c>
      <c r="D24" s="418"/>
      <c r="E24" s="418"/>
      <c r="F24" s="418"/>
      <c r="G24" s="326">
        <f t="shared" ref="G24:G75" si="1">IF(H24="na","na",3)</f>
        <v>3</v>
      </c>
      <c r="H24" s="385" t="str">
        <f>IF(ISBLANK(VLOOKUP(B24,Informationssicherheit!$C$3:$D$66,2,FALSE)),"",VLOOKUP(B24,Informationssicherheit!$C$3:$D$66,2,FALSE))</f>
        <v/>
      </c>
      <c r="I24" s="211"/>
      <c r="J24" s="360" t="str">
        <f>IF(H24="na","",IF(H24="","",IF((H24)&gt;G24,G24,(H24))))</f>
        <v/>
      </c>
      <c r="K24" s="345"/>
      <c r="L24" s="361"/>
      <c r="M24" s="346"/>
      <c r="N24" s="347"/>
      <c r="O24" s="348"/>
      <c r="P24" s="348"/>
      <c r="Q24" s="348"/>
      <c r="R24" s="348"/>
      <c r="S24" s="349"/>
      <c r="T24" s="349"/>
      <c r="U24" s="349"/>
      <c r="V24" s="349"/>
      <c r="W24" s="349"/>
      <c r="X24" s="349"/>
      <c r="Y24" s="349"/>
      <c r="Z24" s="195"/>
      <c r="AA24" s="195"/>
      <c r="AB24" s="195"/>
      <c r="AC24" s="195"/>
      <c r="AD24" s="195"/>
      <c r="AE24" s="195"/>
      <c r="AF24" s="195"/>
      <c r="AG24" s="195"/>
      <c r="AH24" s="195"/>
      <c r="AI24" s="195"/>
      <c r="AJ24" s="195"/>
      <c r="AK24" s="195"/>
      <c r="AL24" s="195"/>
      <c r="AM24" s="195"/>
      <c r="AN24" s="195"/>
    </row>
    <row r="25" spans="1:40" s="196" customFormat="1" ht="24" customHeight="1" x14ac:dyDescent="0.3">
      <c r="A25" s="154"/>
      <c r="B25" s="398" t="s">
        <v>199</v>
      </c>
      <c r="C25" s="418" t="str">
        <f>VLOOKUP(B25,Informationssicherheit!$C$3:$H$66,6,FALSE)</f>
        <v>Inwieweit wird in der Organisation Informationssicherheit gemanagt?</v>
      </c>
      <c r="D25" s="418"/>
      <c r="E25" s="418"/>
      <c r="F25" s="418"/>
      <c r="G25" s="326">
        <f t="shared" si="1"/>
        <v>3</v>
      </c>
      <c r="H25" s="385" t="str">
        <f>IF(ISBLANK(VLOOKUP(B25,Informationssicherheit!$C$3:$D$66,2,FALSE)),"",VLOOKUP(B25,Informationssicherheit!$C$3:$D$66,2,FALSE))</f>
        <v/>
      </c>
      <c r="I25" s="211"/>
      <c r="J25" s="360" t="str">
        <f t="shared" ref="J25:J75" si="2">IF(H25="na","",IF(H25="","",IF((H25)&gt;G25,G25,(H25))))</f>
        <v/>
      </c>
      <c r="K25" s="345"/>
      <c r="L25" s="361"/>
      <c r="M25" s="346"/>
      <c r="N25" s="347"/>
      <c r="O25" s="348"/>
      <c r="P25" s="348"/>
      <c r="Q25" s="348"/>
      <c r="R25" s="348"/>
      <c r="S25" s="349"/>
      <c r="T25" s="349"/>
      <c r="U25" s="349"/>
      <c r="V25" s="349"/>
      <c r="W25" s="349"/>
      <c r="X25" s="349"/>
      <c r="Y25" s="349"/>
      <c r="Z25" s="195"/>
      <c r="AA25" s="195"/>
      <c r="AB25" s="195"/>
      <c r="AC25" s="195"/>
      <c r="AD25" s="195"/>
      <c r="AE25" s="195"/>
      <c r="AF25" s="195"/>
      <c r="AG25" s="195"/>
      <c r="AH25" s="195"/>
      <c r="AI25" s="195"/>
      <c r="AJ25" s="195"/>
      <c r="AK25" s="195"/>
      <c r="AL25" s="195"/>
      <c r="AM25" s="195"/>
      <c r="AN25" s="195"/>
    </row>
    <row r="26" spans="1:40" s="196" customFormat="1" ht="24" customHeight="1" x14ac:dyDescent="0.3">
      <c r="A26" s="154"/>
      <c r="B26" s="398" t="s">
        <v>202</v>
      </c>
      <c r="C26" s="418" t="str">
        <f>VLOOKUP(B26,Informationssicherheit!$C$3:$H$66,6,FALSE)</f>
        <v>Inwieweit sind die Verantwortlichkeiten für Informationssicherheit organisiert?</v>
      </c>
      <c r="D26" s="418"/>
      <c r="E26" s="418"/>
      <c r="F26" s="418"/>
      <c r="G26" s="326">
        <f t="shared" si="1"/>
        <v>3</v>
      </c>
      <c r="H26" s="385" t="str">
        <f>IF(ISBLANK(VLOOKUP(B26,Informationssicherheit!$C$3:$D$66,2,FALSE)),"",VLOOKUP(B26,Informationssicherheit!$C$3:$D$66,2,FALSE))</f>
        <v/>
      </c>
      <c r="I26" s="211"/>
      <c r="J26" s="360" t="str">
        <f t="shared" si="2"/>
        <v/>
      </c>
      <c r="K26" s="345"/>
      <c r="L26" s="361"/>
      <c r="M26" s="364">
        <v>3</v>
      </c>
      <c r="N26" s="365" t="str">
        <f>IF(COUNT($H$24:$H$37)=0,"na",SUM($H$24:$H$37)/COUNT($H$24:$H$37))</f>
        <v>na</v>
      </c>
      <c r="O26" s="366" t="s">
        <v>448</v>
      </c>
      <c r="P26" s="366"/>
      <c r="Q26" s="366"/>
      <c r="R26" s="367"/>
      <c r="S26" s="349"/>
      <c r="T26" s="349"/>
      <c r="U26" s="349"/>
      <c r="V26" s="349"/>
      <c r="W26" s="349"/>
      <c r="X26" s="349"/>
      <c r="Y26" s="349"/>
      <c r="Z26" s="195"/>
      <c r="AA26" s="195"/>
      <c r="AB26" s="195"/>
      <c r="AC26" s="195"/>
      <c r="AD26" s="195"/>
      <c r="AE26" s="195"/>
      <c r="AF26" s="195"/>
      <c r="AG26" s="195"/>
      <c r="AH26" s="195"/>
      <c r="AI26" s="195"/>
      <c r="AJ26" s="195"/>
      <c r="AK26" s="195"/>
      <c r="AL26" s="195"/>
      <c r="AM26" s="195"/>
      <c r="AN26" s="195"/>
    </row>
    <row r="27" spans="1:40" s="196" customFormat="1" ht="24" customHeight="1" x14ac:dyDescent="0.3">
      <c r="A27" s="154"/>
      <c r="B27" s="398" t="s">
        <v>205</v>
      </c>
      <c r="C27" s="418" t="str">
        <f>VLOOKUP(B27,Informationssicherheit!$C$3:$H$66,6,FALSE)</f>
        <v>Inwieweit werden Anforderungen an die Informationssicherheit in Projekten berücksichtigt?</v>
      </c>
      <c r="D27" s="418"/>
      <c r="E27" s="418"/>
      <c r="F27" s="418"/>
      <c r="G27" s="326">
        <f t="shared" si="1"/>
        <v>3</v>
      </c>
      <c r="H27" s="385" t="str">
        <f>IF(ISBLANK(VLOOKUP(B27,Informationssicherheit!$C$3:$D$66,2,FALSE)),"",VLOOKUP(B27,Informationssicherheit!$C$3:$D$66,2,FALSE))</f>
        <v/>
      </c>
      <c r="I27" s="211"/>
      <c r="J27" s="360" t="str">
        <f t="shared" si="2"/>
        <v/>
      </c>
      <c r="K27" s="361"/>
      <c r="L27" s="361"/>
      <c r="M27" s="364">
        <v>3</v>
      </c>
      <c r="N27" s="365" t="str">
        <f>IF(COUNT($H$39:$H$42)=0,"na",SUM($H$39:$H$42)/COUNT($H$39:$H$42))</f>
        <v>na</v>
      </c>
      <c r="O27" s="368" t="s">
        <v>449</v>
      </c>
      <c r="P27" s="366"/>
      <c r="Q27" s="366"/>
      <c r="R27" s="367"/>
      <c r="S27" s="349"/>
      <c r="T27" s="349"/>
      <c r="U27" s="349"/>
      <c r="V27" s="349"/>
      <c r="W27" s="349"/>
      <c r="X27" s="349"/>
      <c r="Y27" s="349"/>
      <c r="Z27" s="195"/>
      <c r="AA27" s="195"/>
      <c r="AB27" s="195"/>
      <c r="AC27" s="195"/>
      <c r="AD27" s="195"/>
      <c r="AE27" s="195"/>
      <c r="AF27" s="195"/>
      <c r="AG27" s="195"/>
      <c r="AH27" s="195"/>
      <c r="AI27" s="195"/>
      <c r="AJ27" s="195"/>
      <c r="AK27" s="195"/>
      <c r="AL27" s="195"/>
      <c r="AM27" s="195"/>
      <c r="AN27" s="195"/>
    </row>
    <row r="28" spans="1:40" s="196" customFormat="1" ht="24" customHeight="1" x14ac:dyDescent="0.3">
      <c r="A28" s="154"/>
      <c r="B28" s="398" t="s">
        <v>210</v>
      </c>
      <c r="C28" s="418" t="str">
        <f>VLOOKUP(B28,Informationssicherheit!$C$3:$H$66,6,FALSE)</f>
        <v xml:space="preserve">Inwieweit werden Informationswerte (Assets) identifiziert und erfasst? </v>
      </c>
      <c r="D28" s="418"/>
      <c r="E28" s="418"/>
      <c r="F28" s="418"/>
      <c r="G28" s="326">
        <f t="shared" si="1"/>
        <v>3</v>
      </c>
      <c r="H28" s="385" t="str">
        <f>IF(ISBLANK(VLOOKUP(B28,Informationssicherheit!$C$3:$D$66,2,FALSE)),"",VLOOKUP(B28,Informationssicherheit!$C$3:$D$66,2,FALSE))</f>
        <v/>
      </c>
      <c r="I28" s="211"/>
      <c r="J28" s="360" t="str">
        <f t="shared" si="2"/>
        <v/>
      </c>
      <c r="K28" s="361"/>
      <c r="L28" s="361"/>
      <c r="M28" s="364">
        <v>3</v>
      </c>
      <c r="N28" s="365" t="str">
        <f>IF(COUNT($H$44:$H$47)=0,"na",SUM($H$44:$H$47)/COUNT($H$44:$H$47))</f>
        <v>na</v>
      </c>
      <c r="O28" s="368" t="s">
        <v>450</v>
      </c>
      <c r="P28" s="348"/>
      <c r="Q28" s="348"/>
      <c r="R28" s="367"/>
      <c r="S28" s="349"/>
      <c r="T28" s="349"/>
      <c r="U28" s="349"/>
      <c r="V28" s="349"/>
      <c r="W28" s="349"/>
      <c r="X28" s="349"/>
      <c r="Y28" s="349"/>
      <c r="Z28" s="195"/>
      <c r="AA28" s="195"/>
      <c r="AB28" s="195"/>
      <c r="AC28" s="195"/>
      <c r="AD28" s="195"/>
      <c r="AE28" s="195"/>
      <c r="AF28" s="195"/>
      <c r="AG28" s="195"/>
      <c r="AH28" s="195"/>
      <c r="AI28" s="195"/>
      <c r="AJ28" s="195"/>
      <c r="AK28" s="195"/>
      <c r="AL28" s="195"/>
      <c r="AM28" s="195"/>
      <c r="AN28" s="195"/>
    </row>
    <row r="29" spans="1:40" s="196" customFormat="1" ht="24" customHeight="1" x14ac:dyDescent="0.3">
      <c r="A29" s="154"/>
      <c r="B29" s="398" t="s">
        <v>212</v>
      </c>
      <c r="C29" s="418" t="str">
        <f>VLOOKUP(B29,Informationssicherheit!$C$3:$H$66,6,FALSE)</f>
        <v>Inwieweit werden Informationswerte hinsichtlich ihres Schutzbedarfs klassifiziert und gemanagt?</v>
      </c>
      <c r="D29" s="418"/>
      <c r="E29" s="418"/>
      <c r="F29" s="418"/>
      <c r="G29" s="326">
        <f t="shared" si="1"/>
        <v>3</v>
      </c>
      <c r="H29" s="385" t="str">
        <f>IF(ISBLANK(VLOOKUP(B29,Informationssicherheit!$C$3:$D$66,2,FALSE)),"",VLOOKUP(B29,Informationssicherheit!$C$3:$D$66,2,FALSE))</f>
        <v/>
      </c>
      <c r="I29" s="211"/>
      <c r="J29" s="360" t="str">
        <f t="shared" si="2"/>
        <v/>
      </c>
      <c r="K29" s="361"/>
      <c r="L29" s="361"/>
      <c r="M29" s="364">
        <v>3</v>
      </c>
      <c r="N29" s="365" t="str">
        <f>IF(COUNT($H$49:$H$52)=0,"na",SUM($H$49:$H$52)/COUNT($H$49:$H$52))</f>
        <v>na</v>
      </c>
      <c r="O29" s="368" t="s">
        <v>451</v>
      </c>
      <c r="P29" s="366"/>
      <c r="Q29" s="366"/>
      <c r="R29" s="367"/>
      <c r="S29" s="349"/>
      <c r="T29" s="349"/>
      <c r="U29" s="349"/>
      <c r="V29" s="349"/>
      <c r="W29" s="349"/>
      <c r="X29" s="349"/>
      <c r="Y29" s="349"/>
      <c r="Z29" s="195"/>
      <c r="AA29" s="195"/>
      <c r="AB29" s="195"/>
      <c r="AC29" s="195"/>
      <c r="AD29" s="195"/>
      <c r="AE29" s="195"/>
      <c r="AF29" s="195"/>
      <c r="AG29" s="195"/>
      <c r="AH29" s="195"/>
      <c r="AI29" s="195"/>
      <c r="AJ29" s="195"/>
      <c r="AK29" s="195"/>
      <c r="AL29" s="195"/>
      <c r="AM29" s="195"/>
      <c r="AN29" s="195"/>
    </row>
    <row r="30" spans="1:40" s="196" customFormat="1" ht="24" customHeight="1" x14ac:dyDescent="0.3">
      <c r="A30" s="154"/>
      <c r="B30" s="398" t="s">
        <v>214</v>
      </c>
      <c r="C30" s="418" t="str">
        <f>VLOOKUP(B30,Informationssicherheit!$C$3:$H$66,6,FALSE)</f>
        <v>Inwieweit wird sichergestellt, dass nur evaluierte und freigegebene organisationsfremde IT-Dienste zum Verarbeiten von Informationswerten der Organisation eingesetzt werden?</v>
      </c>
      <c r="D30" s="418"/>
      <c r="E30" s="418"/>
      <c r="F30" s="418"/>
      <c r="G30" s="326">
        <f t="shared" si="1"/>
        <v>3</v>
      </c>
      <c r="H30" s="385" t="str">
        <f>IF(ISBLANK(VLOOKUP(B30,Informationssicherheit!$C$3:$D$66,2,FALSE)),"",VLOOKUP(B30,Informationssicherheit!$C$3:$D$66,2,FALSE))</f>
        <v/>
      </c>
      <c r="I30" s="211"/>
      <c r="J30" s="360" t="str">
        <f t="shared" si="2"/>
        <v/>
      </c>
      <c r="K30" s="361"/>
      <c r="L30" s="361"/>
      <c r="M30" s="364">
        <v>3</v>
      </c>
      <c r="N30" s="365" t="str">
        <f>IF(COUNT($H$54:$H$68)=0,"na",SUM($H$54:$H$68)/COUNT($H$54:$H$68))</f>
        <v>na</v>
      </c>
      <c r="O30" s="368" t="s">
        <v>452</v>
      </c>
      <c r="P30" s="366"/>
      <c r="Q30" s="366"/>
      <c r="R30" s="367"/>
      <c r="S30" s="349"/>
      <c r="T30" s="349"/>
      <c r="U30" s="349"/>
      <c r="V30" s="349"/>
      <c r="W30" s="349"/>
      <c r="X30" s="349"/>
      <c r="Y30" s="349"/>
      <c r="Z30" s="195"/>
      <c r="AA30" s="195"/>
      <c r="AB30" s="195"/>
      <c r="AC30" s="195"/>
      <c r="AD30" s="195"/>
      <c r="AE30" s="195"/>
      <c r="AF30" s="195"/>
      <c r="AG30" s="195"/>
      <c r="AH30" s="195"/>
      <c r="AI30" s="195"/>
      <c r="AJ30" s="195"/>
      <c r="AK30" s="195"/>
      <c r="AL30" s="195"/>
      <c r="AM30" s="195"/>
      <c r="AN30" s="195"/>
    </row>
    <row r="31" spans="1:40" s="196" customFormat="1" ht="24" customHeight="1" x14ac:dyDescent="0.3">
      <c r="A31" s="154"/>
      <c r="B31" s="399" t="s">
        <v>217</v>
      </c>
      <c r="C31" s="418" t="str">
        <f>VLOOKUP(B31,Informationssicherheit!$C$3:$H$66,6,FALSE)</f>
        <v>Inwieweit wird sichergestellt, dass nur evaluierte und zugelassene Software zum Verarbeiten von Informationswerten der Organisation eingesetzt wird?</v>
      </c>
      <c r="D31" s="420"/>
      <c r="E31" s="420"/>
      <c r="F31" s="420"/>
      <c r="G31" s="326">
        <f>IF(H31="na","na",3)</f>
        <v>3</v>
      </c>
      <c r="H31" s="385" t="str">
        <f>IF(ISBLANK(VLOOKUP(B31,Informationssicherheit!$C$3:$D$66,2,FALSE)),"",VLOOKUP(B31,Informationssicherheit!$C$3:$D$66,2,FALSE))</f>
        <v/>
      </c>
      <c r="I31" s="211"/>
      <c r="J31" s="360" t="str">
        <f t="shared" si="2"/>
        <v/>
      </c>
      <c r="K31" s="361"/>
      <c r="L31" s="361"/>
      <c r="M31" s="364">
        <v>3</v>
      </c>
      <c r="N31" s="365" t="str">
        <f>IF(COUNT($H$70:$H$72)=0,"na",SUM($H$70:$H$72)/COUNT($H$70:$H$72))</f>
        <v>na</v>
      </c>
      <c r="O31" s="368" t="s">
        <v>453</v>
      </c>
      <c r="P31" s="366"/>
      <c r="Q31" s="366"/>
      <c r="R31" s="367"/>
      <c r="S31" s="349"/>
      <c r="T31" s="349"/>
      <c r="U31" s="349"/>
      <c r="V31" s="349"/>
      <c r="W31" s="349"/>
      <c r="X31" s="349"/>
      <c r="Y31" s="349"/>
      <c r="Z31" s="195"/>
      <c r="AA31" s="195"/>
      <c r="AB31" s="195"/>
      <c r="AC31" s="195"/>
      <c r="AD31" s="195"/>
      <c r="AE31" s="195"/>
      <c r="AF31" s="195"/>
      <c r="AG31" s="195"/>
      <c r="AH31" s="195"/>
      <c r="AI31" s="195"/>
      <c r="AJ31" s="195"/>
      <c r="AK31" s="195"/>
      <c r="AL31" s="195"/>
      <c r="AM31" s="195"/>
      <c r="AN31" s="195"/>
    </row>
    <row r="32" spans="1:40" s="196" customFormat="1" ht="24" customHeight="1" x14ac:dyDescent="0.3">
      <c r="A32" s="154"/>
      <c r="B32" s="398" t="s">
        <v>226</v>
      </c>
      <c r="C32" s="418" t="str">
        <f>VLOOKUP(B32,Informationssicherheit!$C$3:$H$66,6,FALSE)</f>
        <v>Inwieweit werden Informationssicherheitsrisiken gemanagt?</v>
      </c>
      <c r="D32" s="420"/>
      <c r="E32" s="420"/>
      <c r="F32" s="420"/>
      <c r="G32" s="326">
        <f t="shared" si="1"/>
        <v>3</v>
      </c>
      <c r="H32" s="385" t="str">
        <f>IF(ISBLANK(VLOOKUP(B32,Informationssicherheit!$C$3:$D$66,2,FALSE)),"",VLOOKUP(B32,Informationssicherheit!$C$3:$D$66,2,FALSE))</f>
        <v/>
      </c>
      <c r="I32" s="211"/>
      <c r="J32" s="360" t="str">
        <f t="shared" si="2"/>
        <v/>
      </c>
      <c r="K32" s="361"/>
      <c r="L32" s="361"/>
      <c r="M32" s="364">
        <v>3</v>
      </c>
      <c r="N32" s="365" t="str">
        <f>IF(COUNT($H$74:$H$75)=0,"na",SUM($H$74:$H$75)/COUNT($H$74:$H$75))</f>
        <v>na</v>
      </c>
      <c r="O32" s="368" t="s">
        <v>454</v>
      </c>
      <c r="P32" s="366"/>
      <c r="Q32" s="366"/>
      <c r="R32" s="367"/>
      <c r="S32" s="349"/>
      <c r="T32" s="349"/>
      <c r="U32" s="349"/>
      <c r="V32" s="349"/>
      <c r="W32" s="349"/>
      <c r="X32" s="349"/>
      <c r="Y32" s="349"/>
      <c r="Z32" s="195"/>
      <c r="AA32" s="195"/>
      <c r="AB32" s="195"/>
      <c r="AC32" s="195"/>
      <c r="AD32" s="195"/>
      <c r="AE32" s="195"/>
      <c r="AF32" s="195"/>
      <c r="AG32" s="195"/>
      <c r="AH32" s="195"/>
      <c r="AI32" s="195"/>
      <c r="AJ32" s="195"/>
      <c r="AK32" s="195"/>
      <c r="AL32" s="195"/>
      <c r="AM32" s="195"/>
      <c r="AN32" s="195"/>
    </row>
    <row r="33" spans="1:40" s="196" customFormat="1" ht="24" customHeight="1" x14ac:dyDescent="0.3">
      <c r="A33" s="154"/>
      <c r="B33" s="398" t="s">
        <v>228</v>
      </c>
      <c r="C33" s="418" t="str">
        <f>VLOOKUP(B33,Informationssicherheit!$C$3:$H$66,6,FALSE)</f>
        <v>Inwieweit wird die Einhaltung der Informationssicherheit in Verfahren und Prozessen sichergestellt?</v>
      </c>
      <c r="D33" s="420"/>
      <c r="E33" s="420"/>
      <c r="F33" s="420"/>
      <c r="G33" s="326">
        <f t="shared" si="1"/>
        <v>3</v>
      </c>
      <c r="H33" s="385" t="str">
        <f>IF(ISBLANK(VLOOKUP(B33,Informationssicherheit!$C$3:$D$66,2,FALSE)),"",VLOOKUP(B33,Informationssicherheit!$C$3:$D$66,2,FALSE))</f>
        <v/>
      </c>
      <c r="I33" s="211"/>
      <c r="J33" s="360" t="str">
        <f t="shared" si="2"/>
        <v/>
      </c>
      <c r="K33" s="361"/>
      <c r="L33" s="361"/>
      <c r="M33" s="364" t="str">
        <f>IF($H$106="","na",SUM($G$85:$G$105)/COUNT($G$85:$G$105))</f>
        <v>na</v>
      </c>
      <c r="N33" s="365" t="str">
        <f>IF(COUNT($H$85:$H$105)=0,"na",SUM($H$85:$H$105)/COUNT($H$85:$H$105))</f>
        <v>na</v>
      </c>
      <c r="O33" s="366" t="str">
        <f>IF($H$106="","8 Prototype Protection (na)","8 Prototype Protection")</f>
        <v>8 Prototype Protection (na)</v>
      </c>
      <c r="P33" s="366"/>
      <c r="Q33" s="366"/>
      <c r="R33" s="367"/>
      <c r="S33" s="349"/>
      <c r="T33" s="349"/>
      <c r="U33" s="349"/>
      <c r="V33" s="349"/>
      <c r="W33" s="349"/>
      <c r="X33" s="349"/>
      <c r="Y33" s="349"/>
      <c r="Z33" s="195"/>
      <c r="AA33" s="195"/>
      <c r="AB33" s="195"/>
      <c r="AC33" s="195"/>
      <c r="AD33" s="195"/>
      <c r="AE33" s="195"/>
      <c r="AF33" s="195"/>
      <c r="AG33" s="195"/>
      <c r="AH33" s="195"/>
      <c r="AI33" s="195"/>
      <c r="AJ33" s="195"/>
      <c r="AK33" s="195"/>
      <c r="AL33" s="195"/>
      <c r="AM33" s="195"/>
      <c r="AN33" s="195"/>
    </row>
    <row r="34" spans="1:40" s="196" customFormat="1" ht="24" customHeight="1" x14ac:dyDescent="0.3">
      <c r="A34" s="154"/>
      <c r="B34" s="398" t="s">
        <v>230</v>
      </c>
      <c r="C34" s="418" t="str">
        <f>VLOOKUP(B34,Informationssicherheit!$C$3:$H$66,6,FALSE)</f>
        <v>Inwieweit wird das ISMS von einer unabhängigen Stelle überprüft?</v>
      </c>
      <c r="D34" s="420"/>
      <c r="E34" s="420"/>
      <c r="F34" s="420"/>
      <c r="G34" s="326">
        <f t="shared" si="1"/>
        <v>3</v>
      </c>
      <c r="H34" s="385" t="str">
        <f>IF(ISBLANK(VLOOKUP(B34,Informationssicherheit!$C$3:$D$66,2,FALSE)),"",VLOOKUP(B34,Informationssicherheit!$C$3:$D$66,2,FALSE))</f>
        <v/>
      </c>
      <c r="I34" s="211"/>
      <c r="J34" s="360" t="str">
        <f t="shared" si="2"/>
        <v/>
      </c>
      <c r="K34" s="361"/>
      <c r="L34" s="361"/>
      <c r="M34" s="364"/>
      <c r="N34" s="365"/>
      <c r="O34" s="369"/>
      <c r="P34" s="348"/>
      <c r="Q34" s="348"/>
      <c r="R34" s="348"/>
      <c r="S34" s="349"/>
      <c r="T34" s="349"/>
      <c r="U34" s="349"/>
      <c r="V34" s="349"/>
      <c r="W34" s="349"/>
      <c r="X34" s="349"/>
      <c r="Y34" s="349"/>
      <c r="Z34" s="195"/>
      <c r="AA34" s="195"/>
      <c r="AB34" s="195"/>
      <c r="AC34" s="195"/>
      <c r="AD34" s="195"/>
      <c r="AE34" s="195"/>
      <c r="AF34" s="195"/>
      <c r="AG34" s="195"/>
      <c r="AH34" s="195"/>
      <c r="AI34" s="195"/>
      <c r="AJ34" s="195"/>
      <c r="AK34" s="195"/>
      <c r="AL34" s="195"/>
      <c r="AM34" s="195"/>
      <c r="AN34" s="195"/>
    </row>
    <row r="35" spans="1:40" s="196" customFormat="1" ht="24" customHeight="1" x14ac:dyDescent="0.3">
      <c r="A35" s="154"/>
      <c r="B35" s="398" t="s">
        <v>234</v>
      </c>
      <c r="C35" s="418" t="str">
        <f>VLOOKUP(B35,Informationssicherheit!$C$3:$H$66,6,FALSE)</f>
        <v>Inwieweit werden für die Informationssicherheit relevante Ereignisse oder Beobachtungen gemeldet?</v>
      </c>
      <c r="D35" s="420"/>
      <c r="E35" s="420"/>
      <c r="F35" s="420"/>
      <c r="G35" s="326">
        <f t="shared" si="1"/>
        <v>3</v>
      </c>
      <c r="H35" s="385" t="str">
        <f>IF(ISBLANK(VLOOKUP(B35,Informationssicherheit!$C$3:$D$66,2,FALSE)),"",VLOOKUP(B35,Informationssicherheit!$C$3:$D$66,2,FALSE))</f>
        <v/>
      </c>
      <c r="I35" s="211"/>
      <c r="J35" s="360" t="str">
        <f t="shared" si="2"/>
        <v/>
      </c>
      <c r="K35" s="361"/>
      <c r="L35" s="361"/>
      <c r="M35" s="364"/>
      <c r="N35" s="365"/>
      <c r="O35" s="369"/>
      <c r="P35" s="348"/>
      <c r="Q35" s="348"/>
      <c r="R35" s="348"/>
      <c r="S35" s="349"/>
      <c r="T35" s="349"/>
      <c r="U35" s="349"/>
      <c r="V35" s="349"/>
      <c r="W35" s="349"/>
      <c r="X35" s="349"/>
      <c r="Y35" s="349"/>
      <c r="Z35" s="195"/>
      <c r="AA35" s="195"/>
      <c r="AB35" s="195"/>
      <c r="AC35" s="195"/>
      <c r="AD35" s="195"/>
      <c r="AE35" s="195"/>
      <c r="AF35" s="195"/>
      <c r="AG35" s="195"/>
      <c r="AH35" s="195"/>
      <c r="AI35" s="195"/>
      <c r="AJ35" s="195"/>
      <c r="AK35" s="195"/>
      <c r="AL35" s="195"/>
      <c r="AM35" s="195"/>
      <c r="AN35" s="195"/>
    </row>
    <row r="36" spans="1:40" s="196" customFormat="1" ht="24" customHeight="1" x14ac:dyDescent="0.3">
      <c r="A36" s="154"/>
      <c r="B36" s="398" t="s">
        <v>236</v>
      </c>
      <c r="C36" s="418" t="str">
        <f>VLOOKUP(B36,Informationssicherheit!$C$3:$H$66,6,FALSE)</f>
        <v>Inwieweit werden gemeldete Sicherheitsereignisse verwaltet?</v>
      </c>
      <c r="D36" s="420"/>
      <c r="E36" s="420"/>
      <c r="F36" s="420"/>
      <c r="G36" s="326">
        <f>IF(H36="na","na",3)</f>
        <v>3</v>
      </c>
      <c r="H36" s="385" t="str">
        <f>IF(ISBLANK(VLOOKUP(B36,Informationssicherheit!$C$3:$D$66,2,FALSE)),"",VLOOKUP(B36,Informationssicherheit!$C$3:$D$66,2,FALSE))</f>
        <v/>
      </c>
      <c r="I36" s="211"/>
      <c r="J36" s="360" t="str">
        <f t="shared" si="2"/>
        <v/>
      </c>
      <c r="K36" s="361"/>
      <c r="L36" s="361"/>
      <c r="M36" s="364">
        <v>3</v>
      </c>
      <c r="N36" s="365" t="str">
        <f>IF(COUNT($H$24:$H$24)=0,"na",SUM($H$24:$H$24)/COUNT($H$24:$H$24))</f>
        <v>na</v>
      </c>
      <c r="O36" s="348" t="s">
        <v>455</v>
      </c>
      <c r="P36" s="348"/>
      <c r="Q36" s="348"/>
      <c r="R36" s="348"/>
      <c r="S36" s="349"/>
      <c r="T36" s="349"/>
      <c r="U36" s="349"/>
      <c r="V36" s="349"/>
      <c r="W36" s="349"/>
      <c r="X36" s="349"/>
      <c r="Y36" s="349"/>
      <c r="Z36" s="195"/>
      <c r="AA36" s="195"/>
      <c r="AB36" s="195"/>
      <c r="AC36" s="195"/>
      <c r="AD36" s="195"/>
      <c r="AE36" s="195"/>
      <c r="AF36" s="195"/>
      <c r="AG36" s="195"/>
      <c r="AH36" s="195"/>
      <c r="AI36" s="195"/>
      <c r="AJ36" s="195"/>
      <c r="AK36" s="195"/>
      <c r="AL36" s="195"/>
      <c r="AM36" s="195"/>
      <c r="AN36" s="195"/>
    </row>
    <row r="37" spans="1:40" s="196" customFormat="1" ht="24" customHeight="1" x14ac:dyDescent="0.3">
      <c r="A37" s="154"/>
      <c r="B37" s="398" t="s">
        <v>237</v>
      </c>
      <c r="C37" s="418" t="str">
        <f>VLOOKUP(B37,Informationssicherheit!$C$3:$H$66,6,FALSE)</f>
        <v>In welchem Maße ist die Organisation vorbereitet, mit Krisensituationen umzugehen?</v>
      </c>
      <c r="D37" s="420"/>
      <c r="E37" s="420"/>
      <c r="F37" s="420"/>
      <c r="G37" s="326">
        <f>IF(H37="na","na",3)</f>
        <v>3</v>
      </c>
      <c r="H37" s="385" t="str">
        <f>IF(ISBLANK(VLOOKUP(B37,Informationssicherheit!$C$3:$D$66,2,FALSE)),"",VLOOKUP(B37,Informationssicherheit!$C$3:$D$66,2,FALSE))</f>
        <v/>
      </c>
      <c r="I37" s="211"/>
      <c r="J37" s="360" t="str">
        <f t="shared" si="2"/>
        <v/>
      </c>
      <c r="K37" s="361"/>
      <c r="L37" s="361"/>
      <c r="M37" s="364">
        <v>3</v>
      </c>
      <c r="N37" s="365" t="str">
        <f>IF(COUNT($H$25:$H$27)=0,"na",SUM($H$25:$H$27)/COUNT($H$25:$H$27))</f>
        <v>na</v>
      </c>
      <c r="O37" s="348" t="s">
        <v>456</v>
      </c>
      <c r="P37" s="348"/>
      <c r="Q37" s="348"/>
      <c r="R37" s="348"/>
      <c r="S37" s="349"/>
      <c r="T37" s="349"/>
      <c r="U37" s="349"/>
      <c r="V37" s="349"/>
      <c r="W37" s="349"/>
      <c r="X37" s="349"/>
      <c r="Y37" s="349"/>
      <c r="Z37" s="195"/>
      <c r="AA37" s="195"/>
      <c r="AB37" s="195"/>
      <c r="AC37" s="195"/>
      <c r="AD37" s="195"/>
      <c r="AE37" s="195"/>
      <c r="AF37" s="195"/>
      <c r="AG37" s="195"/>
      <c r="AH37" s="195"/>
      <c r="AI37" s="195"/>
      <c r="AJ37" s="195"/>
      <c r="AK37" s="195"/>
      <c r="AL37" s="195"/>
      <c r="AM37" s="195"/>
      <c r="AN37" s="195"/>
    </row>
    <row r="38" spans="1:40" s="196" customFormat="1" ht="20.100000000000001" customHeight="1" x14ac:dyDescent="0.3">
      <c r="A38" s="154"/>
      <c r="B38" s="400" t="s">
        <v>1221</v>
      </c>
      <c r="C38" s="417" t="str">
        <f>VLOOKUP(B38,Informationssicherheit!$C$3:$H$66,6,FALSE)</f>
        <v>​Human Resources</v>
      </c>
      <c r="D38" s="417"/>
      <c r="E38" s="417"/>
      <c r="F38" s="417"/>
      <c r="G38" s="378"/>
      <c r="H38" s="379"/>
      <c r="I38" s="211"/>
      <c r="J38" s="360" t="str">
        <f t="shared" si="2"/>
        <v/>
      </c>
      <c r="K38" s="345"/>
      <c r="L38" s="361"/>
      <c r="M38" s="364">
        <v>3</v>
      </c>
      <c r="N38" s="365" t="str">
        <f>IF(COUNT($H$28:$H$31)=0,"na",SUM($H$28:$H$31)/COUNT($H$28:$H$31))</f>
        <v>na</v>
      </c>
      <c r="O38" s="348" t="s">
        <v>1408</v>
      </c>
      <c r="P38" s="348"/>
      <c r="Q38" s="348"/>
      <c r="R38" s="348"/>
      <c r="S38" s="349"/>
      <c r="T38" s="349"/>
      <c r="U38" s="349"/>
      <c r="V38" s="349"/>
      <c r="W38" s="349"/>
      <c r="X38" s="349"/>
      <c r="Y38" s="349"/>
      <c r="Z38" s="195"/>
      <c r="AA38" s="363"/>
      <c r="AB38" s="363"/>
      <c r="AC38" s="363"/>
      <c r="AD38" s="363"/>
      <c r="AE38" s="363"/>
      <c r="AF38" s="363"/>
      <c r="AG38" s="363"/>
      <c r="AH38" s="363"/>
      <c r="AI38" s="363"/>
      <c r="AJ38" s="363"/>
      <c r="AM38" s="195"/>
      <c r="AN38" s="195"/>
    </row>
    <row r="39" spans="1:40" s="196" customFormat="1" ht="24" customHeight="1" x14ac:dyDescent="0.3">
      <c r="A39" s="154"/>
      <c r="B39" s="398" t="s">
        <v>238</v>
      </c>
      <c r="C39" s="418" t="str">
        <f>VLOOKUP(B39,Informationssicherheit!$C$3:$H$66,6,FALSE)</f>
        <v>Inwieweit wird die Eignung von Mitarbeitern für sensible Tätigkeitsbereiche sichergestellt?</v>
      </c>
      <c r="D39" s="419"/>
      <c r="E39" s="419"/>
      <c r="F39" s="419"/>
      <c r="G39" s="326">
        <f t="shared" si="1"/>
        <v>3</v>
      </c>
      <c r="H39" s="385" t="str">
        <f>IF(ISBLANK(VLOOKUP(B39,Informationssicherheit!$C$3:$D$66,2,FALSE)),"",VLOOKUP(B39,Informationssicherheit!$C$3:$D$66,2,FALSE))</f>
        <v/>
      </c>
      <c r="I39" s="211"/>
      <c r="J39" s="360" t="str">
        <f t="shared" si="2"/>
        <v/>
      </c>
      <c r="K39" s="361"/>
      <c r="L39" s="361"/>
      <c r="M39" s="364">
        <v>3</v>
      </c>
      <c r="N39" s="365" t="str">
        <f>IF(COUNT($H$28:$H$31)=0,"na",SUM($H$28:$H$31)/COUNT($H$28:$H$31))</f>
        <v>na</v>
      </c>
      <c r="O39" s="348" t="s">
        <v>1407</v>
      </c>
      <c r="P39" s="348"/>
      <c r="Q39" s="348"/>
      <c r="R39" s="348"/>
      <c r="S39" s="349"/>
      <c r="T39" s="349"/>
      <c r="U39" s="349"/>
      <c r="V39" s="349"/>
      <c r="W39" s="349"/>
      <c r="X39" s="349"/>
      <c r="Y39" s="349"/>
      <c r="Z39" s="195"/>
      <c r="AA39" s="195"/>
      <c r="AB39" s="195"/>
      <c r="AC39" s="195"/>
      <c r="AD39" s="195"/>
      <c r="AE39" s="195"/>
      <c r="AF39" s="195"/>
      <c r="AG39" s="195"/>
      <c r="AH39" s="195"/>
      <c r="AI39" s="195"/>
      <c r="AJ39" s="195"/>
      <c r="AK39" s="195"/>
      <c r="AL39" s="195"/>
      <c r="AM39" s="195"/>
      <c r="AN39" s="195"/>
    </row>
    <row r="40" spans="1:40" s="371" customFormat="1" ht="24" customHeight="1" x14ac:dyDescent="0.3">
      <c r="A40" s="211"/>
      <c r="B40" s="398" t="s">
        <v>240</v>
      </c>
      <c r="C40" s="418" t="str">
        <f>VLOOKUP(B40,Informationssicherheit!$C$3:$H$66,6,FALSE)</f>
        <v>Inwieweit werden alle Mitarbeiter vertraglich zur Einhaltung der Informationssicherheitsrichtlinien verpflichtet?</v>
      </c>
      <c r="D40" s="419"/>
      <c r="E40" s="419"/>
      <c r="F40" s="419"/>
      <c r="G40" s="326">
        <f t="shared" si="1"/>
        <v>3</v>
      </c>
      <c r="H40" s="385" t="str">
        <f>IF(ISBLANK(VLOOKUP(B40,Informationssicherheit!$C$3:$D$66,2,FALSE)),"",VLOOKUP(B40,Informationssicherheit!$C$3:$D$66,2,FALSE))</f>
        <v/>
      </c>
      <c r="I40" s="211"/>
      <c r="J40" s="360" t="str">
        <f t="shared" si="2"/>
        <v/>
      </c>
      <c r="K40" s="361"/>
      <c r="L40" s="361"/>
      <c r="M40" s="364">
        <v>3</v>
      </c>
      <c r="N40" s="365" t="str">
        <f>IF(COUNT($H$33:$H$34)=0,"na",SUM($H$33:$H$34)/COUNT($H$33:$H$34))</f>
        <v>na</v>
      </c>
      <c r="O40" s="370" t="s">
        <v>457</v>
      </c>
      <c r="P40" s="348"/>
      <c r="Q40" s="348"/>
      <c r="R40" s="348"/>
      <c r="S40" s="349"/>
      <c r="T40" s="349"/>
      <c r="U40" s="349"/>
      <c r="V40" s="349"/>
      <c r="W40" s="349"/>
      <c r="X40" s="349"/>
      <c r="Y40" s="349"/>
      <c r="Z40" s="195"/>
      <c r="AA40" s="195"/>
      <c r="AB40" s="195"/>
      <c r="AC40" s="195"/>
      <c r="AD40" s="195"/>
      <c r="AE40" s="195"/>
      <c r="AF40" s="195"/>
      <c r="AG40" s="195"/>
      <c r="AH40" s="195"/>
      <c r="AI40" s="195"/>
      <c r="AJ40" s="195"/>
    </row>
    <row r="41" spans="1:40" s="196" customFormat="1" ht="24" customHeight="1" x14ac:dyDescent="0.3">
      <c r="A41" s="154"/>
      <c r="B41" s="398" t="s">
        <v>243</v>
      </c>
      <c r="C41" s="418" t="str">
        <f>VLOOKUP(B41,Informationssicherheit!$C$3:$H$66,6,FALSE)</f>
        <v>Inwieweit werden Mitarbeiter hinsichtlich der Risiken beim Umgang mit Informationen geschult und sensibilisiert?</v>
      </c>
      <c r="D41" s="419"/>
      <c r="E41" s="419"/>
      <c r="F41" s="419"/>
      <c r="G41" s="326">
        <f t="shared" si="1"/>
        <v>3</v>
      </c>
      <c r="H41" s="385" t="str">
        <f>IF(ISBLANK(VLOOKUP(B41,Informationssicherheit!$C$3:$D$66,2,FALSE)),"",VLOOKUP(B41,Informationssicherheit!$C$3:$D$66,2,FALSE))</f>
        <v/>
      </c>
      <c r="I41" s="211"/>
      <c r="J41" s="360" t="str">
        <f t="shared" si="2"/>
        <v/>
      </c>
      <c r="K41" s="361"/>
      <c r="L41" s="361"/>
      <c r="M41" s="364">
        <v>3</v>
      </c>
      <c r="N41" s="365" t="str">
        <f>IF(COUNT($H$35:$H$37)=0,"na",SUM($H$35:$H$37)/COUNT($H$35:$H$37))</f>
        <v>na</v>
      </c>
      <c r="O41" s="348" t="s">
        <v>458</v>
      </c>
      <c r="P41" s="348"/>
      <c r="Q41" s="348"/>
      <c r="R41" s="348"/>
      <c r="S41" s="349"/>
      <c r="T41" s="349"/>
      <c r="U41" s="349"/>
      <c r="V41" s="349"/>
      <c r="W41" s="349"/>
      <c r="X41" s="349"/>
      <c r="Y41" s="349"/>
      <c r="Z41" s="195"/>
      <c r="AA41" s="195"/>
      <c r="AB41" s="195"/>
      <c r="AC41" s="195"/>
      <c r="AD41" s="195"/>
      <c r="AE41" s="195"/>
      <c r="AF41" s="195"/>
      <c r="AG41" s="195"/>
      <c r="AH41" s="195"/>
      <c r="AI41" s="195"/>
      <c r="AJ41" s="195"/>
      <c r="AK41" s="195"/>
      <c r="AL41" s="195"/>
      <c r="AM41" s="195"/>
      <c r="AN41" s="195"/>
    </row>
    <row r="42" spans="1:40" s="196" customFormat="1" ht="24" customHeight="1" x14ac:dyDescent="0.3">
      <c r="A42" s="154"/>
      <c r="B42" s="398" t="s">
        <v>246</v>
      </c>
      <c r="C42" s="418" t="str">
        <f>VLOOKUP(B42,Informationssicherheit!$C$3:$H$66,6,FALSE)</f>
        <v>Inwieweit ist mobiles Arbeiten geregelt?</v>
      </c>
      <c r="D42" s="419"/>
      <c r="E42" s="419"/>
      <c r="F42" s="419"/>
      <c r="G42" s="326">
        <f t="shared" si="1"/>
        <v>3</v>
      </c>
      <c r="H42" s="385" t="str">
        <f>IF(ISBLANK(VLOOKUP(B42,Informationssicherheit!$C$3:$D$66,2,FALSE)),"",VLOOKUP(B42,Informationssicherheit!$C$3:$D$66,2,FALSE))</f>
        <v/>
      </c>
      <c r="I42" s="211"/>
      <c r="J42" s="360" t="str">
        <f t="shared" si="2"/>
        <v/>
      </c>
      <c r="K42" s="361"/>
      <c r="L42" s="361"/>
      <c r="M42" s="364">
        <v>3</v>
      </c>
      <c r="N42" s="365" t="str">
        <f>IF(COUNT($H$39:$H$42)=0,"na",SUM($H$39:$H$42)/COUNT($H$39:$H$42))</f>
        <v>na</v>
      </c>
      <c r="O42" s="348" t="s">
        <v>459</v>
      </c>
      <c r="P42" s="348"/>
      <c r="Q42" s="348"/>
      <c r="R42" s="348"/>
      <c r="S42" s="349"/>
      <c r="T42" s="349"/>
      <c r="U42" s="349"/>
      <c r="V42" s="349"/>
      <c r="W42" s="349"/>
      <c r="X42" s="349"/>
      <c r="Y42" s="349"/>
      <c r="Z42" s="195"/>
      <c r="AA42" s="195"/>
      <c r="AB42" s="195"/>
      <c r="AC42" s="195"/>
      <c r="AD42" s="195"/>
      <c r="AE42" s="195"/>
      <c r="AF42" s="195"/>
      <c r="AG42" s="195"/>
      <c r="AH42" s="195"/>
      <c r="AI42" s="195"/>
      <c r="AJ42" s="195"/>
      <c r="AK42" s="195"/>
      <c r="AL42" s="195"/>
      <c r="AM42" s="195"/>
      <c r="AN42" s="195"/>
    </row>
    <row r="43" spans="1:40" s="196" customFormat="1" ht="20.100000000000001" customHeight="1" x14ac:dyDescent="0.3">
      <c r="A43" s="154"/>
      <c r="B43" s="400" t="s">
        <v>1222</v>
      </c>
      <c r="C43" s="417" t="str">
        <f>VLOOKUP(B43,Informationssicherheit!$C$3:$H$66,6,FALSE)</f>
        <v>Physische Sicherheit</v>
      </c>
      <c r="D43" s="417"/>
      <c r="E43" s="417"/>
      <c r="F43" s="417"/>
      <c r="G43" s="378"/>
      <c r="H43" s="379"/>
      <c r="I43" s="211"/>
      <c r="J43" s="360" t="str">
        <f t="shared" ref="J43" si="3">IF(H43="na","",IF(H43="","",IF((H43)&gt;G43,G43,(H43))))</f>
        <v/>
      </c>
      <c r="K43" s="345"/>
      <c r="L43" s="361"/>
      <c r="M43" s="364">
        <v>3</v>
      </c>
      <c r="N43" s="365" t="str">
        <f>IF(COUNT($H$44:$H$47)=0,"na",SUM($H$44:$H$47)/COUNT($H$44:$H$47))</f>
        <v>na</v>
      </c>
      <c r="O43" s="348" t="s">
        <v>1409</v>
      </c>
      <c r="P43" s="348"/>
      <c r="Q43" s="348"/>
      <c r="R43" s="348"/>
      <c r="S43" s="349"/>
      <c r="T43" s="349"/>
      <c r="U43" s="349"/>
      <c r="V43" s="349"/>
      <c r="W43" s="349"/>
      <c r="X43" s="349"/>
      <c r="Y43" s="349"/>
      <c r="Z43" s="195"/>
      <c r="AA43" s="363"/>
      <c r="AB43" s="363"/>
      <c r="AC43" s="363"/>
      <c r="AD43" s="363"/>
      <c r="AE43" s="363"/>
      <c r="AF43" s="363"/>
      <c r="AG43" s="363"/>
      <c r="AH43" s="363"/>
      <c r="AI43" s="363"/>
      <c r="AJ43" s="363"/>
      <c r="AM43" s="195"/>
      <c r="AN43" s="195"/>
    </row>
    <row r="44" spans="1:40" s="196" customFormat="1" ht="24" customHeight="1" x14ac:dyDescent="0.3">
      <c r="A44" s="154"/>
      <c r="B44" s="398" t="s">
        <v>251</v>
      </c>
      <c r="C44" s="418" t="str">
        <f>VLOOKUP(B44,Informationssicherheit!$C$3:$H$66,6,FALSE)</f>
        <v>Inwieweit werden Sicherheitszonen für den Schutz von Informationswerten gemanagt?</v>
      </c>
      <c r="D44" s="419"/>
      <c r="E44" s="419"/>
      <c r="F44" s="419"/>
      <c r="G44" s="326">
        <f>IF(H44="na","na",3)</f>
        <v>3</v>
      </c>
      <c r="H44" s="385" t="str">
        <f>IF(ISBLANK(VLOOKUP(B44,Informationssicherheit!$C$3:$D$66,2,FALSE)),"",VLOOKUP(B44,Informationssicherheit!$C$3:$D$66,2,FALSE))</f>
        <v/>
      </c>
      <c r="I44" s="211"/>
      <c r="J44" s="360" t="str">
        <f t="shared" si="2"/>
        <v/>
      </c>
      <c r="K44" s="361"/>
      <c r="L44" s="361"/>
      <c r="M44" s="364">
        <v>3</v>
      </c>
      <c r="N44" s="365" t="str">
        <f>IF(COUNT($H$49:$H$51)=0,"na",SUM($H$49:$H$51)/COUNT($H$49:$H$51))</f>
        <v>na</v>
      </c>
      <c r="O44" s="348" t="s">
        <v>460</v>
      </c>
      <c r="P44" s="348"/>
      <c r="Q44" s="348"/>
      <c r="R44" s="348"/>
      <c r="S44" s="349"/>
      <c r="T44" s="349"/>
      <c r="U44" s="349"/>
      <c r="V44" s="349"/>
      <c r="W44" s="349"/>
      <c r="X44" s="349"/>
      <c r="Y44" s="349"/>
      <c r="Z44" s="195"/>
      <c r="AA44" s="195"/>
      <c r="AB44" s="195"/>
      <c r="AC44" s="195"/>
      <c r="AD44" s="195"/>
      <c r="AE44" s="195"/>
      <c r="AF44" s="195"/>
      <c r="AG44" s="195"/>
      <c r="AH44" s="195"/>
      <c r="AI44" s="195"/>
      <c r="AJ44" s="195"/>
      <c r="AK44" s="195"/>
      <c r="AL44" s="195"/>
      <c r="AM44" s="195"/>
      <c r="AN44" s="195"/>
    </row>
    <row r="45" spans="1:40" s="196" customFormat="1" ht="24" customHeight="1" x14ac:dyDescent="0.3">
      <c r="A45" s="154"/>
      <c r="B45" s="398" t="s">
        <v>255</v>
      </c>
      <c r="C45" s="418" t="str">
        <f>VLOOKUP(B45,Informationssicherheit!$C$3:$H$66,6,FALSE)</f>
        <v>Superseded by 1.6.3, 5.2.8 and 5.2.9</v>
      </c>
      <c r="D45" s="419"/>
      <c r="E45" s="419"/>
      <c r="F45" s="419"/>
      <c r="G45" s="326" t="str">
        <f t="shared" si="1"/>
        <v>na</v>
      </c>
      <c r="H45" s="385" t="s">
        <v>1309</v>
      </c>
      <c r="I45" s="211"/>
      <c r="J45" s="360" t="str">
        <f t="shared" si="2"/>
        <v/>
      </c>
      <c r="K45" s="361"/>
      <c r="L45" s="361"/>
      <c r="M45" s="364">
        <v>3</v>
      </c>
      <c r="N45" s="365" t="str">
        <f>IF(COUNT($H$52:$H$52)=0,"na",SUM($H$52:$H$52)/COUNT($H$52:$H$52))</f>
        <v>na</v>
      </c>
      <c r="O45" s="348" t="s">
        <v>461</v>
      </c>
      <c r="P45" s="348"/>
      <c r="Q45" s="348"/>
      <c r="R45" s="348"/>
      <c r="S45" s="349"/>
      <c r="T45" s="349"/>
      <c r="U45" s="349"/>
      <c r="V45" s="349"/>
      <c r="W45" s="349"/>
      <c r="X45" s="349"/>
      <c r="Y45" s="349"/>
      <c r="Z45" s="195"/>
      <c r="AA45" s="195"/>
      <c r="AB45" s="195"/>
      <c r="AC45" s="195"/>
      <c r="AD45" s="195"/>
      <c r="AE45" s="195"/>
      <c r="AF45" s="195"/>
      <c r="AG45" s="195"/>
      <c r="AH45" s="195"/>
      <c r="AI45" s="195"/>
      <c r="AJ45" s="195"/>
      <c r="AK45" s="195"/>
      <c r="AL45" s="195"/>
      <c r="AM45" s="195"/>
      <c r="AN45" s="195"/>
    </row>
    <row r="46" spans="1:40" s="196" customFormat="1" ht="24" customHeight="1" x14ac:dyDescent="0.3">
      <c r="A46" s="154"/>
      <c r="B46" s="398" t="s">
        <v>256</v>
      </c>
      <c r="C46" s="418" t="str">
        <f>VLOOKUP(B46,Informationssicherheit!$C$3:$H$66,6,FALSE)</f>
        <v>Inwieweit ist der Umgang mit unterstützenden Assets gemanagt?</v>
      </c>
      <c r="D46" s="419"/>
      <c r="E46" s="419"/>
      <c r="F46" s="419"/>
      <c r="G46" s="326">
        <f t="shared" si="1"/>
        <v>3</v>
      </c>
      <c r="H46" s="385" t="str">
        <f>IF(ISBLANK(VLOOKUP(B46,Informationssicherheit!$C$3:$D$66,2,FALSE)),"",VLOOKUP(B46,Informationssicherheit!$C$3:$D$66,2,FALSE))</f>
        <v/>
      </c>
      <c r="I46" s="211"/>
      <c r="J46" s="360" t="str">
        <f t="shared" si="2"/>
        <v/>
      </c>
      <c r="K46" s="361"/>
      <c r="L46" s="361"/>
      <c r="M46" s="364">
        <v>3</v>
      </c>
      <c r="N46" s="365" t="str">
        <f>IF(COUNT($H$54:$H$55)=0,"na",SUM($H$54:$H$55)/COUNT($H$54:$H$55))</f>
        <v>na</v>
      </c>
      <c r="O46" s="348" t="s">
        <v>462</v>
      </c>
      <c r="P46" s="348"/>
      <c r="Q46" s="348"/>
      <c r="R46" s="348"/>
      <c r="S46" s="349"/>
      <c r="T46" s="349"/>
      <c r="U46" s="349"/>
      <c r="V46" s="349"/>
      <c r="W46" s="349"/>
      <c r="X46" s="349"/>
      <c r="Y46" s="349"/>
      <c r="Z46" s="195"/>
      <c r="AA46" s="195"/>
      <c r="AB46" s="195"/>
      <c r="AC46" s="195"/>
      <c r="AD46" s="195"/>
      <c r="AE46" s="195"/>
      <c r="AF46" s="195"/>
      <c r="AG46" s="195"/>
      <c r="AH46" s="195"/>
      <c r="AI46" s="195"/>
      <c r="AJ46" s="195"/>
      <c r="AK46" s="195"/>
      <c r="AL46" s="195"/>
      <c r="AM46" s="195"/>
      <c r="AN46" s="195"/>
    </row>
    <row r="47" spans="1:40" s="196" customFormat="1" ht="24" customHeight="1" x14ac:dyDescent="0.3">
      <c r="A47" s="154"/>
      <c r="B47" s="398" t="s">
        <v>257</v>
      </c>
      <c r="C47" s="418" t="str">
        <f>VLOOKUP(B47,Informationssicherheit!$C$3:$H$66,6,FALSE)</f>
        <v>Inwieweit ist der Umgang mit mobilen IT-Geräten und mobilen Datenträgern gemanagt?</v>
      </c>
      <c r="D47" s="419"/>
      <c r="E47" s="419"/>
      <c r="F47" s="419"/>
      <c r="G47" s="326">
        <f t="shared" si="1"/>
        <v>3</v>
      </c>
      <c r="H47" s="385" t="str">
        <f>IF(ISBLANK(VLOOKUP(B47,Informationssicherheit!$C$3:$D$66,2,FALSE)),"",VLOOKUP(B47,Informationssicherheit!$C$3:$D$66,2,FALSE))</f>
        <v/>
      </c>
      <c r="I47" s="211"/>
      <c r="J47" s="360" t="str">
        <f t="shared" si="2"/>
        <v/>
      </c>
      <c r="K47" s="361"/>
      <c r="L47" s="361"/>
      <c r="M47" s="364">
        <v>3</v>
      </c>
      <c r="N47" s="365" t="str">
        <f>IF(COUNT($H$56:$H$64)=0,"na",SUM($H$56:$H$64)/COUNT($H$56:$H$64))</f>
        <v>na</v>
      </c>
      <c r="O47" s="348" t="s">
        <v>463</v>
      </c>
      <c r="P47" s="348"/>
      <c r="Q47" s="348"/>
      <c r="R47" s="348"/>
      <c r="S47" s="349"/>
      <c r="T47" s="349"/>
      <c r="U47" s="349"/>
      <c r="V47" s="349"/>
      <c r="W47" s="349"/>
      <c r="X47" s="349"/>
      <c r="Y47" s="349"/>
      <c r="Z47" s="195"/>
      <c r="AA47" s="195"/>
      <c r="AB47" s="195"/>
      <c r="AC47" s="195"/>
      <c r="AD47" s="195"/>
      <c r="AE47" s="195"/>
      <c r="AF47" s="195"/>
      <c r="AG47" s="195"/>
      <c r="AH47" s="195"/>
      <c r="AI47" s="195"/>
      <c r="AJ47" s="195"/>
      <c r="AK47" s="195"/>
      <c r="AL47" s="195"/>
      <c r="AM47" s="195"/>
      <c r="AN47" s="195"/>
    </row>
    <row r="48" spans="1:40" s="196" customFormat="1" ht="20.100000000000001" customHeight="1" x14ac:dyDescent="0.3">
      <c r="A48" s="154"/>
      <c r="B48" s="400" t="s">
        <v>1223</v>
      </c>
      <c r="C48" s="417" t="str">
        <f>VLOOKUP(B48,Informationssicherheit!$C$3:$H$66,6,FALSE)</f>
        <v>​Identity and Access Management</v>
      </c>
      <c r="D48" s="417"/>
      <c r="E48" s="417"/>
      <c r="F48" s="417"/>
      <c r="G48" s="378"/>
      <c r="H48" s="379"/>
      <c r="I48" s="211"/>
      <c r="J48" s="360" t="str">
        <f t="shared" si="2"/>
        <v/>
      </c>
      <c r="K48" s="345"/>
      <c r="L48" s="361"/>
      <c r="M48" s="364">
        <v>3</v>
      </c>
      <c r="N48" s="365" t="str">
        <f>IF(COUNT($H$65:$H$68)=0,"na",SUM($H$65:$H$68)/COUNT($H$65:$H$68))</f>
        <v>na</v>
      </c>
      <c r="O48" s="348" t="s">
        <v>464</v>
      </c>
      <c r="P48" s="348"/>
      <c r="Q48" s="348"/>
      <c r="R48" s="348"/>
      <c r="S48" s="349"/>
      <c r="T48" s="349"/>
      <c r="U48" s="349"/>
      <c r="V48" s="349"/>
      <c r="W48" s="349"/>
      <c r="X48" s="349"/>
      <c r="Y48" s="349"/>
      <c r="Z48" s="195"/>
      <c r="AA48" s="363"/>
      <c r="AB48" s="363"/>
      <c r="AC48" s="363"/>
      <c r="AD48" s="363"/>
      <c r="AE48" s="363"/>
      <c r="AF48" s="363"/>
      <c r="AG48" s="363"/>
      <c r="AH48" s="363"/>
      <c r="AI48" s="363"/>
      <c r="AJ48" s="363"/>
      <c r="AM48" s="195"/>
      <c r="AN48" s="195"/>
    </row>
    <row r="49" spans="1:40" s="196" customFormat="1" ht="24" customHeight="1" x14ac:dyDescent="0.3">
      <c r="A49" s="211"/>
      <c r="B49" s="398" t="s">
        <v>259</v>
      </c>
      <c r="C49" s="418" t="str">
        <f>VLOOKUP(B49,Informationssicherheit!$C$3:$H$66,6,FALSE)</f>
        <v>Inwieweit ist der Umgang mit Identifikationsmitteln verwaltet?</v>
      </c>
      <c r="D49" s="419"/>
      <c r="E49" s="419"/>
      <c r="F49" s="419"/>
      <c r="G49" s="326">
        <f t="shared" si="1"/>
        <v>3</v>
      </c>
      <c r="H49" s="385" t="str">
        <f>IF(ISBLANK(VLOOKUP(B49,Informationssicherheit!$C$3:$D$66,2,FALSE)),"",VLOOKUP(B49,Informationssicherheit!$C$3:$D$66,2,FALSE))</f>
        <v/>
      </c>
      <c r="I49" s="211"/>
      <c r="J49" s="360" t="str">
        <f t="shared" si="2"/>
        <v/>
      </c>
      <c r="K49" s="361"/>
      <c r="L49" s="361"/>
      <c r="M49" s="364">
        <v>3</v>
      </c>
      <c r="N49" s="365" t="str">
        <f>IF(COUNT($H$70:$H$72)=0,"na",SUM($H$70:$H$72)/COUNT($H$70:$H$72))</f>
        <v>na</v>
      </c>
      <c r="O49" s="348" t="s">
        <v>465</v>
      </c>
      <c r="P49" s="348"/>
      <c r="Q49" s="348"/>
      <c r="R49" s="348"/>
      <c r="S49" s="349"/>
      <c r="T49" s="349"/>
      <c r="U49" s="349"/>
      <c r="V49" s="349"/>
      <c r="W49" s="349"/>
      <c r="X49" s="349"/>
      <c r="Y49" s="349"/>
      <c r="Z49" s="195"/>
      <c r="AA49" s="195"/>
      <c r="AB49" s="195"/>
      <c r="AC49" s="195"/>
      <c r="AD49" s="195"/>
      <c r="AE49" s="195"/>
      <c r="AF49" s="195"/>
      <c r="AG49" s="195"/>
      <c r="AH49" s="195"/>
      <c r="AI49" s="195"/>
      <c r="AJ49" s="195"/>
      <c r="AK49" s="195"/>
      <c r="AL49" s="195"/>
      <c r="AM49" s="195"/>
      <c r="AN49" s="195"/>
    </row>
    <row r="50" spans="1:40" s="196" customFormat="1" ht="24" customHeight="1" x14ac:dyDescent="0.3">
      <c r="A50" s="154"/>
      <c r="B50" s="398" t="s">
        <v>262</v>
      </c>
      <c r="C50" s="418" t="str">
        <f>VLOOKUP(B50,Informationssicherheit!$C$3:$H$66,6,FALSE)</f>
        <v>Inwieweit wird der Zugang von Benutzern zu IT-Diensten und IT-Systemen gesichert?</v>
      </c>
      <c r="D50" s="419"/>
      <c r="E50" s="419"/>
      <c r="F50" s="419"/>
      <c r="G50" s="326">
        <f t="shared" si="1"/>
        <v>3</v>
      </c>
      <c r="H50" s="385" t="str">
        <f>IF(ISBLANK(VLOOKUP(B50,Informationssicherheit!$C$3:$D$66,2,FALSE)),"",VLOOKUP(B50,Informationssicherheit!$C$3:$D$66,2,FALSE))</f>
        <v/>
      </c>
      <c r="I50" s="211"/>
      <c r="J50" s="360" t="str">
        <f t="shared" si="2"/>
        <v/>
      </c>
      <c r="K50" s="361"/>
      <c r="L50" s="361"/>
      <c r="M50" s="364">
        <v>3</v>
      </c>
      <c r="N50" s="365" t="str">
        <f>IF(COUNT($H$74:$H$75)=0,"na",SUM($H$74:$H$75)/COUNT($H$74:$H$75))</f>
        <v>na</v>
      </c>
      <c r="O50" s="348" t="s">
        <v>466</v>
      </c>
      <c r="P50" s="348"/>
      <c r="Q50" s="348"/>
      <c r="R50" s="348"/>
      <c r="S50" s="349"/>
      <c r="T50" s="349"/>
      <c r="U50" s="349"/>
      <c r="V50" s="349"/>
      <c r="W50" s="349"/>
      <c r="X50" s="349"/>
      <c r="Y50" s="349"/>
      <c r="Z50" s="195"/>
      <c r="AA50" s="195"/>
      <c r="AB50" s="195"/>
      <c r="AC50" s="195"/>
      <c r="AD50" s="195"/>
      <c r="AE50" s="195"/>
      <c r="AF50" s="195"/>
      <c r="AG50" s="195"/>
      <c r="AH50" s="195"/>
      <c r="AI50" s="195"/>
      <c r="AJ50" s="195"/>
      <c r="AK50" s="195"/>
      <c r="AL50" s="195"/>
      <c r="AM50" s="195"/>
      <c r="AN50" s="195"/>
    </row>
    <row r="51" spans="1:40" s="196" customFormat="1" ht="24" customHeight="1" x14ac:dyDescent="0.3">
      <c r="A51" s="154"/>
      <c r="B51" s="398" t="s">
        <v>264</v>
      </c>
      <c r="C51" s="418" t="str">
        <f>VLOOKUP(B51,Informationssicherheit!$C$3:$H$66,6,FALSE)</f>
        <v>Inwieweit werden Benutzerkonten und Anmeldeinformationen sicher verwaltet und angewendet?</v>
      </c>
      <c r="D51" s="419"/>
      <c r="E51" s="419"/>
      <c r="F51" s="419"/>
      <c r="G51" s="326">
        <f t="shared" si="1"/>
        <v>3</v>
      </c>
      <c r="H51" s="385" t="str">
        <f>IF(ISBLANK(VLOOKUP(B51,Informationssicherheit!$C$3:$D$66,2,FALSE)),"",VLOOKUP(B51,Informationssicherheit!$C$3:$D$66,2,FALSE))</f>
        <v/>
      </c>
      <c r="I51" s="211"/>
      <c r="J51" s="360" t="str">
        <f t="shared" si="2"/>
        <v/>
      </c>
      <c r="K51" s="361"/>
      <c r="L51" s="361"/>
      <c r="M51" s="364" t="str">
        <f>IF($H$106="","na",SUM($G$85:$G$97)/COUNT($G$85:$G$97))</f>
        <v>na</v>
      </c>
      <c r="N51" s="365" t="str">
        <f>IF(COUNT($H$85:$H$97)=0,"na",SUM($H$85:$H$97)/COUNT($H$85:$H$97))</f>
        <v>na</v>
      </c>
      <c r="O51" s="348" t="s">
        <v>1288</v>
      </c>
      <c r="P51" s="348"/>
      <c r="Q51" s="348"/>
      <c r="R51" s="348"/>
      <c r="S51" s="372"/>
      <c r="T51" s="352"/>
      <c r="U51" s="349"/>
      <c r="V51" s="349"/>
      <c r="W51" s="349"/>
      <c r="X51" s="349"/>
      <c r="Y51" s="349"/>
      <c r="Z51" s="195"/>
      <c r="AA51" s="195"/>
      <c r="AB51" s="195"/>
      <c r="AC51" s="195"/>
      <c r="AD51" s="195"/>
      <c r="AE51" s="195"/>
      <c r="AF51" s="195"/>
      <c r="AG51" s="195"/>
      <c r="AH51" s="195"/>
      <c r="AI51" s="195"/>
      <c r="AJ51" s="195"/>
      <c r="AK51" s="195"/>
      <c r="AL51" s="195"/>
      <c r="AM51" s="195"/>
      <c r="AN51" s="195"/>
    </row>
    <row r="52" spans="1:40" s="196" customFormat="1" ht="24" customHeight="1" x14ac:dyDescent="0.3">
      <c r="A52" s="154"/>
      <c r="B52" s="398" t="s">
        <v>267</v>
      </c>
      <c r="C52" s="418" t="str">
        <f>VLOOKUP(B52,Informationssicherheit!$C$3:$H$66,6,FALSE)</f>
        <v>Inwieweit werden Zugriffsrechte vergeben und verwaltet?</v>
      </c>
      <c r="D52" s="419"/>
      <c r="E52" s="419"/>
      <c r="F52" s="419"/>
      <c r="G52" s="326">
        <f>IF(H52="na","na",3)</f>
        <v>3</v>
      </c>
      <c r="H52" s="385" t="str">
        <f>IF(ISBLANK(VLOOKUP(B52,Informationssicherheit!$C$3:$D$66,2,FALSE)),"",VLOOKUP(B52,Informationssicherheit!$C$3:$D$66,2,FALSE))</f>
        <v/>
      </c>
      <c r="I52" s="211"/>
      <c r="J52" s="360" t="str">
        <f t="shared" si="2"/>
        <v/>
      </c>
      <c r="K52" s="361"/>
      <c r="L52" s="361"/>
      <c r="M52" s="364" t="str">
        <f>IF($H$106="","na",SUM($G$86:$G$105)/COUNT($G$86:$G$105))</f>
        <v>na</v>
      </c>
      <c r="N52" s="365" t="str">
        <f>IF(COUNT($H$99:$H$105)=0,"na",SUM($H$99:$H$105)/COUNT($H$99:$H$105))</f>
        <v>na</v>
      </c>
      <c r="O52" s="348" t="s">
        <v>1289</v>
      </c>
      <c r="P52" s="195"/>
      <c r="Q52" s="348"/>
      <c r="R52" s="372"/>
      <c r="S52" s="372"/>
      <c r="T52" s="352"/>
      <c r="U52" s="349"/>
      <c r="V52" s="349"/>
      <c r="W52" s="349"/>
      <c r="X52" s="349"/>
      <c r="Y52" s="349"/>
      <c r="Z52" s="195"/>
      <c r="AA52" s="195"/>
      <c r="AB52" s="195"/>
      <c r="AC52" s="195"/>
      <c r="AD52" s="195"/>
      <c r="AE52" s="195"/>
      <c r="AF52" s="195"/>
      <c r="AG52" s="195"/>
      <c r="AH52" s="195"/>
      <c r="AI52" s="195"/>
      <c r="AJ52" s="195"/>
      <c r="AK52" s="195"/>
      <c r="AL52" s="195"/>
      <c r="AM52" s="195"/>
      <c r="AN52" s="195"/>
    </row>
    <row r="53" spans="1:40" s="196" customFormat="1" ht="20.100000000000001" customHeight="1" x14ac:dyDescent="0.3">
      <c r="A53" s="154"/>
      <c r="B53" s="400" t="s">
        <v>1226</v>
      </c>
      <c r="C53" s="417" t="str">
        <f>VLOOKUP(B53,Informationssicherheit!$C$3:$H$66,6,FALSE)</f>
        <v>IT-Sicherheit/ Cybersicherheit</v>
      </c>
      <c r="D53" s="417"/>
      <c r="E53" s="417"/>
      <c r="F53" s="417"/>
      <c r="G53" s="378"/>
      <c r="H53" s="379"/>
      <c r="I53" s="211"/>
      <c r="J53" s="360" t="str">
        <f t="shared" ref="J53" si="4">IF(H53="na","",IF(H53="","",IF((H53)&gt;G53,G53,(H53))))</f>
        <v/>
      </c>
      <c r="K53" s="345"/>
      <c r="L53" s="361"/>
      <c r="M53" s="364"/>
      <c r="N53" s="365"/>
      <c r="O53" s="348"/>
      <c r="P53" s="348"/>
      <c r="Q53" s="348"/>
      <c r="R53" s="348"/>
      <c r="S53" s="349"/>
      <c r="T53" s="349"/>
      <c r="U53" s="349"/>
      <c r="V53" s="349"/>
      <c r="W53" s="349"/>
      <c r="X53" s="349"/>
      <c r="Y53" s="349"/>
      <c r="Z53" s="195"/>
      <c r="AA53" s="363"/>
      <c r="AB53" s="363"/>
      <c r="AC53" s="363"/>
      <c r="AD53" s="363"/>
      <c r="AE53" s="363"/>
      <c r="AF53" s="363"/>
      <c r="AG53" s="363"/>
      <c r="AH53" s="363"/>
      <c r="AI53" s="363"/>
      <c r="AJ53" s="363"/>
      <c r="AM53" s="195"/>
      <c r="AN53" s="195"/>
    </row>
    <row r="54" spans="1:40" s="196" customFormat="1" ht="24" customHeight="1" x14ac:dyDescent="0.3">
      <c r="A54" s="154"/>
      <c r="B54" s="398" t="s">
        <v>273</v>
      </c>
      <c r="C54" s="418" t="str">
        <f>VLOOKUP(B54,Informationssicherheit!$C$3:$H$66,6,FALSE)</f>
        <v>Inwieweit wird die Nutzung kryptografischer Verfahren verwaltet?</v>
      </c>
      <c r="D54" s="419"/>
      <c r="E54" s="419"/>
      <c r="F54" s="419"/>
      <c r="G54" s="326">
        <f t="shared" si="1"/>
        <v>3</v>
      </c>
      <c r="H54" s="385" t="str">
        <f>IF(ISBLANK(VLOOKUP(B54,Informationssicherheit!$C$3:$D$66,2,FALSE)),"",VLOOKUP(B54,Informationssicherheit!$C$3:$D$66,2,FALSE))</f>
        <v/>
      </c>
      <c r="I54" s="211"/>
      <c r="J54" s="360" t="str">
        <f t="shared" si="2"/>
        <v/>
      </c>
      <c r="K54" s="361"/>
      <c r="L54" s="361"/>
      <c r="M54" s="364"/>
      <c r="N54" s="365"/>
      <c r="O54" s="348"/>
      <c r="P54" s="348"/>
      <c r="Q54" s="348"/>
      <c r="R54" s="372"/>
      <c r="S54" s="372"/>
      <c r="T54" s="352"/>
      <c r="U54" s="349"/>
      <c r="V54" s="349"/>
      <c r="W54" s="349"/>
      <c r="X54" s="349"/>
      <c r="Y54" s="349"/>
      <c r="Z54" s="195"/>
      <c r="AA54" s="195"/>
      <c r="AB54" s="195"/>
      <c r="AC54" s="195"/>
      <c r="AD54" s="195"/>
      <c r="AE54" s="195"/>
      <c r="AF54" s="195"/>
      <c r="AG54" s="195"/>
      <c r="AH54" s="195"/>
      <c r="AI54" s="195"/>
      <c r="AJ54" s="195"/>
      <c r="AK54" s="195"/>
      <c r="AL54" s="195"/>
      <c r="AM54" s="195"/>
      <c r="AN54" s="195"/>
    </row>
    <row r="55" spans="1:40" s="196" customFormat="1" ht="24" customHeight="1" x14ac:dyDescent="0.3">
      <c r="A55" s="154"/>
      <c r="B55" s="398" t="s">
        <v>275</v>
      </c>
      <c r="C55" s="418" t="str">
        <f>VLOOKUP(B55,Informationssicherheit!$C$3:$H$66,6,FALSE)</f>
        <v>Inwieweit werden Informationen während der Übertragung geschützt?</v>
      </c>
      <c r="D55" s="419"/>
      <c r="E55" s="419"/>
      <c r="F55" s="419"/>
      <c r="G55" s="326">
        <f t="shared" si="1"/>
        <v>3</v>
      </c>
      <c r="H55" s="385" t="str">
        <f>IF(ISBLANK(VLOOKUP(B55,Informationssicherheit!$C$3:$D$66,2,FALSE)),"",VLOOKUP(B55,Informationssicherheit!$C$3:$D$66,2,FALSE))</f>
        <v/>
      </c>
      <c r="I55" s="211"/>
      <c r="J55" s="360" t="str">
        <f t="shared" si="2"/>
        <v/>
      </c>
      <c r="K55" s="361"/>
      <c r="L55" s="361"/>
      <c r="M55" s="364"/>
      <c r="N55" s="365"/>
      <c r="O55" s="348"/>
      <c r="P55" s="348"/>
      <c r="Q55" s="348"/>
      <c r="R55" s="372"/>
      <c r="S55" s="372"/>
      <c r="T55" s="352"/>
      <c r="U55" s="349"/>
      <c r="V55" s="349"/>
      <c r="W55" s="349"/>
      <c r="X55" s="349"/>
      <c r="Y55" s="349"/>
      <c r="Z55" s="195"/>
      <c r="AA55" s="195"/>
      <c r="AB55" s="195"/>
      <c r="AC55" s="195"/>
      <c r="AD55" s="195"/>
      <c r="AE55" s="195"/>
      <c r="AF55" s="195"/>
      <c r="AG55" s="195"/>
      <c r="AH55" s="195"/>
      <c r="AI55" s="195"/>
      <c r="AJ55" s="195"/>
      <c r="AK55" s="195"/>
      <c r="AL55" s="195"/>
      <c r="AM55" s="195"/>
      <c r="AN55" s="195"/>
    </row>
    <row r="56" spans="1:40" s="196" customFormat="1" ht="24" customHeight="1" x14ac:dyDescent="0.3">
      <c r="A56" s="154"/>
      <c r="B56" s="398" t="s">
        <v>280</v>
      </c>
      <c r="C56" s="418" t="str">
        <f>VLOOKUP(B56,Informationssicherheit!$C$3:$H$66,6,FALSE)</f>
        <v>Inwieweit werden Änderungen verwaltet?</v>
      </c>
      <c r="D56" s="419"/>
      <c r="E56" s="419"/>
      <c r="F56" s="419"/>
      <c r="G56" s="326">
        <f t="shared" si="1"/>
        <v>3</v>
      </c>
      <c r="H56" s="385" t="str">
        <f>IF(ISBLANK(VLOOKUP(B56,Informationssicherheit!$C$3:$D$66,2,FALSE)),"",VLOOKUP(B56,Informationssicherheit!$C$3:$D$66,2,FALSE))</f>
        <v/>
      </c>
      <c r="I56" s="211"/>
      <c r="J56" s="360" t="str">
        <f t="shared" si="2"/>
        <v/>
      </c>
      <c r="K56" s="361"/>
      <c r="L56" s="361"/>
      <c r="M56" s="339"/>
      <c r="N56" s="340"/>
      <c r="O56" s="195"/>
      <c r="P56" s="348"/>
      <c r="Q56" s="348"/>
      <c r="R56" s="372"/>
      <c r="S56" s="372"/>
      <c r="T56" s="352"/>
      <c r="U56" s="349"/>
      <c r="V56" s="349"/>
      <c r="W56" s="349"/>
      <c r="X56" s="349"/>
      <c r="Y56" s="349"/>
      <c r="Z56" s="195"/>
      <c r="AA56" s="195"/>
      <c r="AB56" s="195"/>
      <c r="AC56" s="195"/>
      <c r="AD56" s="195"/>
      <c r="AE56" s="195"/>
      <c r="AF56" s="195"/>
      <c r="AG56" s="195"/>
      <c r="AH56" s="195"/>
      <c r="AI56" s="195"/>
      <c r="AJ56" s="195"/>
      <c r="AK56" s="195"/>
      <c r="AL56" s="195"/>
      <c r="AM56" s="195"/>
      <c r="AN56" s="195"/>
    </row>
    <row r="57" spans="1:40" s="196" customFormat="1" ht="24" customHeight="1" x14ac:dyDescent="0.3">
      <c r="A57" s="154"/>
      <c r="B57" s="398" t="s">
        <v>281</v>
      </c>
      <c r="C57" s="418" t="str">
        <f>VLOOKUP(B57,Informationssicherheit!$C$3:$H$66,6,FALSE)</f>
        <v>Inwieweit sind Entwicklungs- und Testumgebungen von Produktivumgebungen getrennt?</v>
      </c>
      <c r="D57" s="419"/>
      <c r="E57" s="419"/>
      <c r="F57" s="419"/>
      <c r="G57" s="326">
        <f t="shared" si="1"/>
        <v>3</v>
      </c>
      <c r="H57" s="385" t="str">
        <f>IF(ISBLANK(VLOOKUP(B57,Informationssicherheit!$C$3:$D$66,2,FALSE)),"",VLOOKUP(B57,Informationssicherheit!$C$3:$D$66,2,FALSE))</f>
        <v/>
      </c>
      <c r="I57" s="211"/>
      <c r="J57" s="360" t="str">
        <f t="shared" si="2"/>
        <v/>
      </c>
      <c r="K57" s="361"/>
      <c r="L57" s="361"/>
      <c r="M57" s="339"/>
      <c r="N57" s="340"/>
      <c r="O57" s="195"/>
      <c r="P57" s="348"/>
      <c r="Q57" s="348"/>
      <c r="R57" s="372"/>
      <c r="S57" s="372"/>
      <c r="T57" s="352"/>
      <c r="U57" s="349"/>
      <c r="V57" s="349"/>
      <c r="W57" s="349"/>
      <c r="X57" s="349"/>
      <c r="Y57" s="349"/>
      <c r="Z57" s="195"/>
      <c r="AA57" s="195"/>
      <c r="AB57" s="195"/>
      <c r="AC57" s="195"/>
      <c r="AD57" s="195"/>
      <c r="AE57" s="195"/>
      <c r="AF57" s="195"/>
      <c r="AG57" s="195"/>
      <c r="AH57" s="195"/>
      <c r="AI57" s="195"/>
      <c r="AJ57" s="195"/>
      <c r="AK57" s="195"/>
      <c r="AL57" s="195"/>
      <c r="AM57" s="195"/>
      <c r="AN57" s="195"/>
    </row>
    <row r="58" spans="1:40" s="196" customFormat="1" ht="24" customHeight="1" x14ac:dyDescent="0.3">
      <c r="A58" s="154"/>
      <c r="B58" s="398" t="s">
        <v>283</v>
      </c>
      <c r="C58" s="418" t="str">
        <f>VLOOKUP(B58,Informationssicherheit!$C$3:$H$66,6,FALSE)</f>
        <v>Inwieweit werden IT-Systeme vor Schadsoftware geschützt?</v>
      </c>
      <c r="D58" s="419"/>
      <c r="E58" s="419"/>
      <c r="F58" s="419"/>
      <c r="G58" s="326">
        <f t="shared" si="1"/>
        <v>3</v>
      </c>
      <c r="H58" s="385" t="str">
        <f>IF(ISBLANK(VLOOKUP(B58,Informationssicherheit!$C$3:$D$66,2,FALSE)),"",VLOOKUP(B58,Informationssicherheit!$C$3:$D$66,2,FALSE))</f>
        <v/>
      </c>
      <c r="I58" s="211"/>
      <c r="J58" s="360" t="str">
        <f t="shared" si="2"/>
        <v/>
      </c>
      <c r="K58" s="361"/>
      <c r="L58" s="361"/>
      <c r="M58" s="339"/>
      <c r="N58" s="340"/>
      <c r="O58" s="195"/>
      <c r="P58" s="348"/>
      <c r="Q58" s="348"/>
      <c r="R58" s="372"/>
      <c r="S58" s="372"/>
      <c r="T58" s="352"/>
      <c r="U58" s="349"/>
      <c r="V58" s="349"/>
      <c r="W58" s="349"/>
      <c r="X58" s="349"/>
      <c r="Y58" s="349"/>
      <c r="Z58" s="195"/>
      <c r="AA58" s="195"/>
      <c r="AB58" s="195"/>
      <c r="AC58" s="195"/>
      <c r="AD58" s="195"/>
      <c r="AE58" s="195"/>
      <c r="AF58" s="195"/>
      <c r="AG58" s="195"/>
      <c r="AH58" s="195"/>
      <c r="AI58" s="195"/>
      <c r="AJ58" s="195"/>
      <c r="AK58" s="195"/>
      <c r="AL58" s="195"/>
      <c r="AM58" s="195"/>
      <c r="AN58" s="195"/>
    </row>
    <row r="59" spans="1:40" s="196" customFormat="1" ht="24" customHeight="1" x14ac:dyDescent="0.3">
      <c r="A59" s="154"/>
      <c r="B59" s="398" t="s">
        <v>285</v>
      </c>
      <c r="C59" s="418" t="str">
        <f>VLOOKUP(B59,Informationssicherheit!$C$3:$H$66,6,FALSE)</f>
        <v>Inwieweit werden Ereignisprotokolle aufgezeichnet und analysiert?</v>
      </c>
      <c r="D59" s="419"/>
      <c r="E59" s="419"/>
      <c r="F59" s="419"/>
      <c r="G59" s="326">
        <f t="shared" si="1"/>
        <v>3</v>
      </c>
      <c r="H59" s="385" t="str">
        <f>IF(ISBLANK(VLOOKUP(B59,Informationssicherheit!$C$3:$D$66,2,FALSE)),"",VLOOKUP(B59,Informationssicherheit!$C$3:$D$66,2,FALSE))</f>
        <v/>
      </c>
      <c r="I59" s="211"/>
      <c r="J59" s="360" t="str">
        <f t="shared" si="2"/>
        <v/>
      </c>
      <c r="K59" s="361"/>
      <c r="L59" s="361"/>
      <c r="M59" s="339"/>
      <c r="N59" s="340"/>
      <c r="O59" s="195"/>
      <c r="P59" s="348"/>
      <c r="Q59" s="348"/>
      <c r="R59" s="372"/>
      <c r="S59" s="372"/>
      <c r="T59" s="352"/>
      <c r="U59" s="349"/>
      <c r="V59" s="349"/>
      <c r="W59" s="349"/>
      <c r="X59" s="349"/>
      <c r="Y59" s="349"/>
      <c r="Z59" s="195"/>
      <c r="AA59" s="195"/>
      <c r="AB59" s="195"/>
      <c r="AC59" s="195"/>
      <c r="AD59" s="195"/>
      <c r="AE59" s="195"/>
      <c r="AF59" s="195"/>
      <c r="AG59" s="195"/>
      <c r="AH59" s="195"/>
      <c r="AI59" s="195"/>
      <c r="AJ59" s="195"/>
      <c r="AK59" s="195"/>
      <c r="AL59" s="195"/>
      <c r="AM59" s="195"/>
      <c r="AN59" s="195"/>
    </row>
    <row r="60" spans="1:40" s="196" customFormat="1" ht="24" customHeight="1" x14ac:dyDescent="0.3">
      <c r="A60" s="154"/>
      <c r="B60" s="398" t="s">
        <v>288</v>
      </c>
      <c r="C60" s="418" t="str">
        <f>VLOOKUP(B60,Informationssicherheit!$C$3:$H$66,6,FALSE)</f>
        <v>Inwieweit werden Schwachstellen erkannt und behandelt?</v>
      </c>
      <c r="D60" s="419"/>
      <c r="E60" s="419"/>
      <c r="F60" s="419"/>
      <c r="G60" s="326">
        <f t="shared" si="1"/>
        <v>3</v>
      </c>
      <c r="H60" s="385" t="str">
        <f>IF(ISBLANK(VLOOKUP(B60,Informationssicherheit!$C$3:$D$66,2,FALSE)),"",VLOOKUP(B60,Informationssicherheit!$C$3:$D$66,2,FALSE))</f>
        <v/>
      </c>
      <c r="I60" s="211"/>
      <c r="J60" s="360" t="str">
        <f t="shared" si="2"/>
        <v/>
      </c>
      <c r="K60" s="361"/>
      <c r="L60" s="361"/>
      <c r="M60" s="364"/>
      <c r="N60" s="365"/>
      <c r="O60" s="348"/>
      <c r="P60" s="348"/>
      <c r="Q60" s="348"/>
      <c r="R60" s="372"/>
      <c r="S60" s="372"/>
      <c r="T60" s="352"/>
      <c r="U60" s="349"/>
      <c r="V60" s="349"/>
      <c r="W60" s="349"/>
      <c r="X60" s="349"/>
      <c r="Y60" s="349"/>
      <c r="Z60" s="195"/>
      <c r="AA60" s="195"/>
      <c r="AB60" s="195"/>
      <c r="AC60" s="195"/>
      <c r="AD60" s="195"/>
      <c r="AE60" s="195"/>
      <c r="AF60" s="195"/>
      <c r="AG60" s="195"/>
      <c r="AH60" s="195"/>
      <c r="AI60" s="195"/>
      <c r="AJ60" s="195"/>
      <c r="AK60" s="195"/>
      <c r="AL60" s="195"/>
      <c r="AM60" s="195"/>
      <c r="AN60" s="195"/>
    </row>
    <row r="61" spans="1:40" s="196" customFormat="1" ht="24" customHeight="1" x14ac:dyDescent="0.3">
      <c r="A61" s="154"/>
      <c r="B61" s="398" t="s">
        <v>289</v>
      </c>
      <c r="C61" s="418" t="str">
        <f>VLOOKUP(B61,Informationssicherheit!$C$3:$H$66,6,FALSE)</f>
        <v>Inwieweit werden IT-Systeme und -Dienste technisch überprüft (System- und Dienst-Audit)?</v>
      </c>
      <c r="D61" s="419"/>
      <c r="E61" s="419"/>
      <c r="F61" s="419"/>
      <c r="G61" s="326">
        <f t="shared" si="1"/>
        <v>3</v>
      </c>
      <c r="H61" s="385" t="str">
        <f>IF(ISBLANK(VLOOKUP(B61,Informationssicherheit!$C$3:$D$66,2,FALSE)),"",VLOOKUP(B61,Informationssicherheit!$C$3:$D$66,2,FALSE))</f>
        <v/>
      </c>
      <c r="I61" s="211"/>
      <c r="J61" s="360" t="str">
        <f t="shared" si="2"/>
        <v/>
      </c>
      <c r="K61" s="361"/>
      <c r="L61" s="361"/>
      <c r="M61" s="364"/>
      <c r="N61" s="365"/>
      <c r="O61" s="348"/>
      <c r="P61" s="348"/>
      <c r="Q61" s="348"/>
      <c r="R61" s="372"/>
      <c r="S61" s="372"/>
      <c r="T61" s="352"/>
      <c r="U61" s="349"/>
      <c r="V61" s="349"/>
      <c r="W61" s="349"/>
      <c r="X61" s="349"/>
      <c r="Y61" s="349"/>
      <c r="Z61" s="195"/>
      <c r="AA61" s="195"/>
      <c r="AB61" s="195"/>
      <c r="AC61" s="195"/>
      <c r="AD61" s="195"/>
      <c r="AE61" s="195"/>
      <c r="AF61" s="195"/>
      <c r="AG61" s="195"/>
      <c r="AH61" s="195"/>
      <c r="AI61" s="195"/>
      <c r="AJ61" s="195"/>
      <c r="AK61" s="195"/>
      <c r="AL61" s="195"/>
      <c r="AM61" s="195"/>
      <c r="AN61" s="195"/>
    </row>
    <row r="62" spans="1:40" s="196" customFormat="1" ht="24" customHeight="1" x14ac:dyDescent="0.3">
      <c r="A62" s="154"/>
      <c r="B62" s="398" t="s">
        <v>291</v>
      </c>
      <c r="C62" s="418" t="str">
        <f>VLOOKUP(B62,Informationssicherheit!$C$3:$H$66,6,FALSE)</f>
        <v>Inwieweit wird das Netzwerk der Organisation verwaltet?</v>
      </c>
      <c r="D62" s="419"/>
      <c r="E62" s="419"/>
      <c r="F62" s="419"/>
      <c r="G62" s="326">
        <f t="shared" si="1"/>
        <v>3</v>
      </c>
      <c r="H62" s="385" t="str">
        <f>IF(ISBLANK(VLOOKUP(B62,Informationssicherheit!$C$3:$D$66,2,FALSE)),"",VLOOKUP(B62,Informationssicherheit!$C$3:$D$66,2,FALSE))</f>
        <v/>
      </c>
      <c r="I62" s="211"/>
      <c r="J62" s="360" t="str">
        <f t="shared" si="2"/>
        <v/>
      </c>
      <c r="K62" s="361"/>
      <c r="L62" s="361"/>
      <c r="M62" s="364"/>
      <c r="N62" s="365"/>
      <c r="O62" s="348"/>
      <c r="P62" s="348"/>
      <c r="Q62" s="348"/>
      <c r="R62" s="372"/>
      <c r="S62" s="372"/>
      <c r="T62" s="352"/>
      <c r="U62" s="349"/>
      <c r="V62" s="349"/>
      <c r="W62" s="349"/>
      <c r="X62" s="349"/>
      <c r="Y62" s="349"/>
      <c r="Z62" s="195"/>
      <c r="AA62" s="195"/>
      <c r="AB62" s="195"/>
      <c r="AC62" s="195"/>
      <c r="AD62" s="195"/>
      <c r="AE62" s="195"/>
      <c r="AF62" s="195"/>
      <c r="AG62" s="195"/>
      <c r="AH62" s="195"/>
      <c r="AI62" s="195"/>
      <c r="AJ62" s="195"/>
      <c r="AK62" s="195"/>
      <c r="AL62" s="195"/>
      <c r="AM62" s="195"/>
      <c r="AN62" s="195"/>
    </row>
    <row r="63" spans="1:40" s="196" customFormat="1" ht="24" customHeight="1" x14ac:dyDescent="0.3">
      <c r="A63" s="154"/>
      <c r="B63" s="398" t="s">
        <v>292</v>
      </c>
      <c r="C63" s="418" t="str">
        <f>VLOOKUP(B63,Informationssicherheit!$C$3:$H$66,6,FALSE)</f>
        <v>Inwieweit ist eine Kontinuitätsplanung für IT-Dienste vorhanden?</v>
      </c>
      <c r="D63" s="419"/>
      <c r="E63" s="419"/>
      <c r="F63" s="419"/>
      <c r="G63" s="326">
        <f>IF(H63="na","na",3)</f>
        <v>3</v>
      </c>
      <c r="H63" s="385" t="str">
        <f>IF(ISBLANK(VLOOKUP(B63,Informationssicherheit!$C$3:$D$66,2,FALSE)),"",VLOOKUP(B63,Informationssicherheit!$C$3:$D$66,2,FALSE))</f>
        <v/>
      </c>
      <c r="I63" s="211"/>
      <c r="J63" s="360" t="str">
        <f t="shared" si="2"/>
        <v/>
      </c>
      <c r="K63" s="361"/>
      <c r="L63" s="361"/>
      <c r="M63" s="364"/>
      <c r="N63" s="365"/>
      <c r="O63" s="348"/>
      <c r="P63" s="348"/>
      <c r="Q63" s="348"/>
      <c r="R63" s="372"/>
      <c r="S63" s="372"/>
      <c r="T63" s="352"/>
      <c r="U63" s="349"/>
      <c r="V63" s="349"/>
      <c r="W63" s="349"/>
      <c r="X63" s="349"/>
      <c r="Y63" s="349"/>
      <c r="Z63" s="195"/>
      <c r="AA63" s="195"/>
      <c r="AB63" s="195"/>
      <c r="AC63" s="195"/>
      <c r="AD63" s="195"/>
      <c r="AE63" s="195"/>
      <c r="AF63" s="195"/>
      <c r="AG63" s="195"/>
      <c r="AH63" s="195"/>
      <c r="AI63" s="195"/>
      <c r="AJ63" s="195"/>
      <c r="AK63" s="195"/>
      <c r="AL63" s="195"/>
      <c r="AM63" s="195"/>
      <c r="AN63" s="195"/>
    </row>
    <row r="64" spans="1:40" s="196" customFormat="1" ht="24" customHeight="1" x14ac:dyDescent="0.3">
      <c r="A64" s="154"/>
      <c r="B64" s="398" t="s">
        <v>294</v>
      </c>
      <c r="C64" s="418" t="str">
        <f>VLOOKUP(B64,Informationssicherheit!$C$3:$H$66,6,FALSE)</f>
        <v>Inwieweit wird die Sicherung und Wiederherstellung von Daten und IT-Diensten sichergestellt?</v>
      </c>
      <c r="D64" s="419"/>
      <c r="E64" s="419"/>
      <c r="F64" s="419"/>
      <c r="G64" s="326">
        <f>IF(H64="na","na",3)</f>
        <v>3</v>
      </c>
      <c r="H64" s="385" t="str">
        <f>IF(ISBLANK(VLOOKUP(B64,Informationssicherheit!$C$3:$D$66,2,FALSE)),"",VLOOKUP(B64,Informationssicherheit!$C$3:$D$66,2,FALSE))</f>
        <v/>
      </c>
      <c r="I64" s="211"/>
      <c r="J64" s="360" t="str">
        <f t="shared" si="2"/>
        <v/>
      </c>
      <c r="K64" s="361"/>
      <c r="L64" s="361"/>
      <c r="M64" s="364"/>
      <c r="N64" s="365"/>
      <c r="O64" s="348"/>
      <c r="P64" s="348"/>
      <c r="Q64" s="348"/>
      <c r="R64" s="372"/>
      <c r="S64" s="372"/>
      <c r="T64" s="352"/>
      <c r="U64" s="349"/>
      <c r="V64" s="349"/>
      <c r="W64" s="349"/>
      <c r="X64" s="349"/>
      <c r="Y64" s="349"/>
      <c r="Z64" s="195"/>
      <c r="AA64" s="195"/>
      <c r="AB64" s="195"/>
      <c r="AC64" s="195"/>
      <c r="AD64" s="195"/>
      <c r="AE64" s="195"/>
      <c r="AF64" s="195"/>
      <c r="AG64" s="195"/>
      <c r="AH64" s="195"/>
      <c r="AI64" s="195"/>
      <c r="AJ64" s="195"/>
      <c r="AK64" s="195"/>
      <c r="AL64" s="195"/>
      <c r="AM64" s="195"/>
      <c r="AN64" s="195"/>
    </row>
    <row r="65" spans="1:40" s="196" customFormat="1" ht="24" customHeight="1" x14ac:dyDescent="0.3">
      <c r="A65" s="154"/>
      <c r="B65" s="398" t="s">
        <v>297</v>
      </c>
      <c r="C65" s="418" t="str">
        <f>VLOOKUP(B65,Informationssicherheit!$C$3:$H$66,6,FALSE)</f>
        <v>Inwieweit wird Informationssicherheit bei neuen oder weiterentwickelten IT-Diensten berücksichtigt?</v>
      </c>
      <c r="D65" s="419"/>
      <c r="E65" s="419"/>
      <c r="F65" s="419"/>
      <c r="G65" s="326">
        <f t="shared" si="1"/>
        <v>3</v>
      </c>
      <c r="H65" s="385" t="str">
        <f>IF(ISBLANK(VLOOKUP(B65,Informationssicherheit!$C$3:$D$66,2,FALSE)),"",VLOOKUP(B65,Informationssicherheit!$C$3:$D$66,2,FALSE))</f>
        <v/>
      </c>
      <c r="I65" s="211"/>
      <c r="J65" s="360" t="str">
        <f t="shared" si="2"/>
        <v/>
      </c>
      <c r="K65" s="361"/>
      <c r="L65" s="361"/>
      <c r="M65" s="346"/>
      <c r="N65" s="362"/>
      <c r="O65" s="348"/>
      <c r="P65" s="348"/>
      <c r="Q65" s="348"/>
      <c r="R65" s="372"/>
      <c r="S65" s="372"/>
      <c r="T65" s="352"/>
      <c r="U65" s="349"/>
      <c r="V65" s="349"/>
      <c r="W65" s="349"/>
      <c r="X65" s="349"/>
      <c r="Y65" s="349"/>
      <c r="Z65" s="195"/>
      <c r="AA65" s="195"/>
      <c r="AB65" s="195"/>
      <c r="AC65" s="195"/>
      <c r="AD65" s="195"/>
      <c r="AE65" s="195"/>
      <c r="AF65" s="195"/>
      <c r="AG65" s="195"/>
      <c r="AH65" s="195"/>
      <c r="AI65" s="195"/>
      <c r="AJ65" s="195"/>
      <c r="AK65" s="195"/>
      <c r="AL65" s="195"/>
      <c r="AM65" s="195"/>
      <c r="AN65" s="195"/>
    </row>
    <row r="66" spans="1:40" s="196" customFormat="1" ht="24" customHeight="1" x14ac:dyDescent="0.3">
      <c r="A66" s="154"/>
      <c r="B66" s="398" t="s">
        <v>298</v>
      </c>
      <c r="C66" s="418" t="str">
        <f>VLOOKUP(B66,Informationssicherheit!$C$3:$H$66,6,FALSE)</f>
        <v>Inwieweit sind Anforderungen an Netzwerkdienste definiert?</v>
      </c>
      <c r="D66" s="419"/>
      <c r="E66" s="419"/>
      <c r="F66" s="419"/>
      <c r="G66" s="326">
        <f t="shared" si="1"/>
        <v>3</v>
      </c>
      <c r="H66" s="385" t="str">
        <f>IF(ISBLANK(VLOOKUP(B66,Informationssicherheit!$C$3:$D$66,2,FALSE)),"",VLOOKUP(B66,Informationssicherheit!$C$3:$D$66,2,FALSE))</f>
        <v/>
      </c>
      <c r="I66" s="211"/>
      <c r="J66" s="360" t="str">
        <f t="shared" si="2"/>
        <v/>
      </c>
      <c r="K66" s="361"/>
      <c r="L66" s="361"/>
      <c r="M66" s="364"/>
      <c r="N66" s="365"/>
      <c r="O66" s="348"/>
      <c r="P66" s="348"/>
      <c r="Q66" s="348"/>
      <c r="R66" s="372"/>
      <c r="S66" s="372"/>
      <c r="T66" s="352"/>
      <c r="U66" s="349"/>
      <c r="V66" s="349"/>
      <c r="W66" s="349"/>
      <c r="X66" s="349"/>
      <c r="Y66" s="349"/>
      <c r="Z66" s="195"/>
      <c r="AA66" s="195"/>
      <c r="AB66" s="195"/>
      <c r="AC66" s="195"/>
      <c r="AD66" s="195"/>
      <c r="AE66" s="195"/>
      <c r="AF66" s="195"/>
      <c r="AG66" s="195"/>
      <c r="AH66" s="195"/>
      <c r="AI66" s="195"/>
      <c r="AJ66" s="195"/>
      <c r="AK66" s="195"/>
      <c r="AL66" s="195"/>
      <c r="AM66" s="195"/>
      <c r="AN66" s="195"/>
    </row>
    <row r="67" spans="1:40" s="196" customFormat="1" ht="24" customHeight="1" x14ac:dyDescent="0.3">
      <c r="A67" s="211"/>
      <c r="B67" s="398" t="s">
        <v>301</v>
      </c>
      <c r="C67" s="418" t="str">
        <f>VLOOKUP(B67,Informationssicherheit!$C$3:$H$66,6,FALSE)</f>
        <v>Inwieweit ist die Rückgabe und das sichere Entfernen von Informationswerten aus organisationsfremden IT-Diensten geregelt?</v>
      </c>
      <c r="D67" s="419"/>
      <c r="E67" s="419"/>
      <c r="F67" s="419"/>
      <c r="G67" s="326">
        <f t="shared" si="1"/>
        <v>3</v>
      </c>
      <c r="H67" s="385" t="str">
        <f>IF(ISBLANK(VLOOKUP(B67,Informationssicherheit!$C$3:$D$66,2,FALSE)),"",VLOOKUP(B67,Informationssicherheit!$C$3:$D$66,2,FALSE))</f>
        <v/>
      </c>
      <c r="I67" s="211"/>
      <c r="J67" s="360" t="str">
        <f t="shared" si="2"/>
        <v/>
      </c>
      <c r="K67" s="361"/>
      <c r="L67" s="361"/>
      <c r="M67" s="364"/>
      <c r="N67" s="365"/>
      <c r="O67" s="348"/>
      <c r="P67" s="348"/>
      <c r="Q67" s="348"/>
      <c r="R67" s="372"/>
      <c r="S67" s="372"/>
      <c r="T67" s="352"/>
      <c r="U67" s="349"/>
      <c r="V67" s="349"/>
      <c r="W67" s="349"/>
      <c r="X67" s="349"/>
      <c r="Y67" s="349"/>
      <c r="Z67" s="195"/>
      <c r="AA67" s="195"/>
      <c r="AB67" s="195"/>
      <c r="AC67" s="195"/>
      <c r="AD67" s="195"/>
      <c r="AE67" s="195"/>
      <c r="AF67" s="195"/>
      <c r="AG67" s="195"/>
      <c r="AH67" s="195"/>
      <c r="AI67" s="195"/>
      <c r="AJ67" s="195"/>
      <c r="AK67" s="195"/>
      <c r="AL67" s="195"/>
      <c r="AM67" s="195"/>
      <c r="AN67" s="195"/>
    </row>
    <row r="68" spans="1:40" s="196" customFormat="1" ht="24" customHeight="1" x14ac:dyDescent="0.3">
      <c r="A68" s="154"/>
      <c r="B68" s="398" t="s">
        <v>302</v>
      </c>
      <c r="C68" s="418" t="str">
        <f>VLOOKUP(B68,Informationssicherheit!$C$3:$H$66,6,FALSE)</f>
        <v>Inwieweit sind Informationen in gemeinsam genutzten organisationsfremden IT-Diensten geschützt?</v>
      </c>
      <c r="D68" s="419"/>
      <c r="E68" s="419"/>
      <c r="F68" s="419"/>
      <c r="G68" s="326">
        <f t="shared" si="1"/>
        <v>3</v>
      </c>
      <c r="H68" s="385" t="str">
        <f>IF(ISBLANK(VLOOKUP(B68,Informationssicherheit!$C$3:$D$66,2,FALSE)),"",VLOOKUP(B68,Informationssicherheit!$C$3:$D$66,2,FALSE))</f>
        <v/>
      </c>
      <c r="I68" s="211"/>
      <c r="J68" s="360" t="str">
        <f t="shared" si="2"/>
        <v/>
      </c>
      <c r="K68" s="361"/>
      <c r="L68" s="361"/>
      <c r="M68" s="364"/>
      <c r="N68" s="365"/>
      <c r="O68" s="348"/>
      <c r="P68" s="348"/>
      <c r="Q68" s="348"/>
      <c r="R68" s="372"/>
      <c r="S68" s="372"/>
      <c r="T68" s="352"/>
      <c r="U68" s="349"/>
      <c r="V68" s="349"/>
      <c r="W68" s="349"/>
      <c r="X68" s="349"/>
      <c r="Y68" s="349"/>
      <c r="Z68" s="195"/>
      <c r="AA68" s="195"/>
      <c r="AB68" s="195"/>
      <c r="AC68" s="195"/>
      <c r="AD68" s="195"/>
      <c r="AE68" s="195"/>
      <c r="AF68" s="195"/>
      <c r="AG68" s="195"/>
      <c r="AH68" s="195"/>
      <c r="AI68" s="195"/>
      <c r="AJ68" s="195"/>
      <c r="AK68" s="195"/>
      <c r="AL68" s="195"/>
      <c r="AM68" s="195"/>
      <c r="AN68" s="195"/>
    </row>
    <row r="69" spans="1:40" s="196" customFormat="1" ht="20.100000000000001" customHeight="1" x14ac:dyDescent="0.3">
      <c r="A69" s="154"/>
      <c r="B69" s="400" t="s">
        <v>1229</v>
      </c>
      <c r="C69" s="417" t="str">
        <f>VLOOKUP(B69,Informationssicherheit!$C$3:$H$66,6,FALSE)</f>
        <v>Lieferantenbeziehungen</v>
      </c>
      <c r="D69" s="417"/>
      <c r="E69" s="417"/>
      <c r="F69" s="417"/>
      <c r="G69" s="378"/>
      <c r="H69" s="379"/>
      <c r="I69" s="211"/>
      <c r="J69" s="360" t="str">
        <f t="shared" si="2"/>
        <v/>
      </c>
      <c r="K69" s="345"/>
      <c r="L69" s="361"/>
      <c r="M69" s="346"/>
      <c r="N69" s="362"/>
      <c r="O69" s="348"/>
      <c r="P69" s="348"/>
      <c r="Q69" s="348"/>
      <c r="R69" s="348"/>
      <c r="S69" s="349"/>
      <c r="T69" s="349"/>
      <c r="U69" s="349"/>
      <c r="V69" s="349"/>
      <c r="W69" s="349"/>
      <c r="X69" s="349"/>
      <c r="Y69" s="349"/>
      <c r="Z69" s="195"/>
      <c r="AA69" s="363"/>
      <c r="AB69" s="363"/>
      <c r="AC69" s="363"/>
      <c r="AD69" s="363"/>
      <c r="AE69" s="363"/>
      <c r="AF69" s="363"/>
      <c r="AG69" s="363"/>
      <c r="AH69" s="363"/>
      <c r="AI69" s="363"/>
      <c r="AJ69" s="363"/>
      <c r="AM69" s="195"/>
      <c r="AN69" s="195"/>
    </row>
    <row r="70" spans="1:40" s="196" customFormat="1" ht="24" customHeight="1" x14ac:dyDescent="0.3">
      <c r="A70" s="154"/>
      <c r="B70" s="398" t="s">
        <v>305</v>
      </c>
      <c r="C70" s="418" t="str">
        <f>VLOOKUP(B70,Informationssicherheit!$C$3:$H$66,6,FALSE)</f>
        <v>Inwieweit wird die Informationssicherheit bei Auftragnehmern und Kooperationspartnern sichergestellt?</v>
      </c>
      <c r="D70" s="419"/>
      <c r="E70" s="419"/>
      <c r="F70" s="419"/>
      <c r="G70" s="326">
        <f t="shared" si="1"/>
        <v>3</v>
      </c>
      <c r="H70" s="385" t="str">
        <f>IF(ISBLANK(VLOOKUP(B70,Informationssicherheit!$C$3:$D$66,2,FALSE)),"",VLOOKUP(B70,Informationssicherheit!$C$3:$D$66,2,FALSE))</f>
        <v/>
      </c>
      <c r="I70" s="211"/>
      <c r="J70" s="360" t="str">
        <f t="shared" si="2"/>
        <v/>
      </c>
      <c r="K70" s="361"/>
      <c r="L70" s="361"/>
      <c r="M70" s="364"/>
      <c r="N70" s="365"/>
      <c r="O70" s="348"/>
      <c r="P70" s="348"/>
      <c r="Q70" s="348"/>
      <c r="R70" s="372"/>
      <c r="S70" s="372"/>
      <c r="T70" s="352"/>
      <c r="U70" s="349"/>
      <c r="V70" s="349"/>
      <c r="W70" s="349"/>
      <c r="X70" s="349"/>
      <c r="Y70" s="349"/>
      <c r="Z70" s="195"/>
      <c r="AA70" s="195"/>
      <c r="AB70" s="195"/>
      <c r="AC70" s="195"/>
      <c r="AD70" s="195"/>
      <c r="AE70" s="195"/>
      <c r="AF70" s="195"/>
      <c r="AG70" s="195"/>
      <c r="AH70" s="195"/>
      <c r="AI70" s="195"/>
      <c r="AJ70" s="195"/>
      <c r="AK70" s="195"/>
      <c r="AL70" s="195"/>
      <c r="AM70" s="195"/>
      <c r="AN70" s="195"/>
    </row>
    <row r="71" spans="1:40" s="196" customFormat="1" ht="24" customHeight="1" x14ac:dyDescent="0.3">
      <c r="A71" s="154"/>
      <c r="B71" s="398" t="s">
        <v>309</v>
      </c>
      <c r="C71" s="418" t="str">
        <f>VLOOKUP(B71,Informationssicherheit!$C$3:$H$66,6,FALSE)</f>
        <v>Inwieweit ist Geheimhaltung beim Austausch von Informationen vertraglich vereinbart?</v>
      </c>
      <c r="D71" s="419"/>
      <c r="E71" s="419"/>
      <c r="F71" s="419"/>
      <c r="G71" s="326">
        <f t="shared" si="1"/>
        <v>3</v>
      </c>
      <c r="H71" s="385" t="str">
        <f>IF(ISBLANK(VLOOKUP(B71,Informationssicherheit!$C$3:$D$66,2,FALSE)),"",VLOOKUP(B71,Informationssicherheit!$C$3:$D$66,2,FALSE))</f>
        <v/>
      </c>
      <c r="I71" s="211"/>
      <c r="J71" s="360" t="str">
        <f t="shared" si="2"/>
        <v/>
      </c>
      <c r="K71" s="361"/>
      <c r="L71" s="361"/>
      <c r="M71" s="364"/>
      <c r="N71" s="365"/>
      <c r="O71" s="348"/>
      <c r="P71" s="348"/>
      <c r="Q71" s="348"/>
      <c r="R71" s="372"/>
      <c r="S71" s="372"/>
      <c r="T71" s="352"/>
      <c r="U71" s="349"/>
      <c r="V71" s="349"/>
      <c r="W71" s="349"/>
      <c r="X71" s="349"/>
      <c r="Y71" s="349"/>
      <c r="Z71" s="195"/>
      <c r="AA71" s="195"/>
      <c r="AB71" s="195"/>
      <c r="AC71" s="195"/>
      <c r="AD71" s="195"/>
      <c r="AE71" s="195"/>
      <c r="AF71" s="195"/>
      <c r="AG71" s="195"/>
      <c r="AH71" s="195"/>
      <c r="AI71" s="195"/>
      <c r="AJ71" s="195"/>
      <c r="AK71" s="195"/>
      <c r="AL71" s="195"/>
      <c r="AM71" s="195"/>
      <c r="AN71" s="195"/>
    </row>
    <row r="72" spans="1:40" s="196" customFormat="1" ht="24" customHeight="1" x14ac:dyDescent="0.3">
      <c r="A72" s="154"/>
      <c r="B72" s="398" t="s">
        <v>987</v>
      </c>
      <c r="C72" s="418" t="str">
        <f>VLOOKUP(B72,Informationssicherheit!$C$3:$H$66,6,FALSE)</f>
        <v>Inwieweit sind die Verantwortlichkeiten zwischen organisationsfremden IT-Dienstleistern und der eigenen Organisation definiert?</v>
      </c>
      <c r="D72" s="419"/>
      <c r="E72" s="419"/>
      <c r="F72" s="419"/>
      <c r="G72" s="326">
        <f t="shared" si="1"/>
        <v>3</v>
      </c>
      <c r="H72" s="385" t="str">
        <f>IF(ISBLANK(VLOOKUP(B72,Informationssicherheit!$C$3:$D$66,2,FALSE)),"",VLOOKUP(B72,Informationssicherheit!$C$3:$D$66,2,FALSE))</f>
        <v/>
      </c>
      <c r="I72" s="211"/>
      <c r="J72" s="360" t="str">
        <f t="shared" si="2"/>
        <v/>
      </c>
      <c r="K72" s="361"/>
      <c r="L72" s="361"/>
      <c r="M72" s="364"/>
      <c r="N72" s="365"/>
      <c r="O72" s="348"/>
      <c r="P72" s="348"/>
      <c r="Q72" s="348"/>
      <c r="R72" s="372"/>
      <c r="S72" s="349"/>
      <c r="T72" s="349"/>
      <c r="U72" s="349"/>
      <c r="V72" s="349"/>
      <c r="W72" s="349"/>
      <c r="X72" s="349"/>
      <c r="Y72" s="349"/>
      <c r="Z72" s="195"/>
      <c r="AA72" s="195"/>
      <c r="AB72" s="195"/>
      <c r="AC72" s="195"/>
      <c r="AD72" s="195"/>
      <c r="AE72" s="195"/>
      <c r="AF72" s="195"/>
      <c r="AG72" s="195"/>
      <c r="AH72" s="195"/>
      <c r="AI72" s="195"/>
      <c r="AJ72" s="195"/>
      <c r="AK72" s="195"/>
      <c r="AL72" s="195"/>
      <c r="AM72" s="195"/>
      <c r="AN72" s="195"/>
    </row>
    <row r="73" spans="1:40" s="196" customFormat="1" ht="20.100000000000001" customHeight="1" x14ac:dyDescent="0.3">
      <c r="A73" s="154"/>
      <c r="B73" s="400" t="s">
        <v>1230</v>
      </c>
      <c r="C73" s="417" t="str">
        <f>VLOOKUP(B73,Informationssicherheit!$C$3:$H$66,6,FALSE)</f>
        <v>Compliance</v>
      </c>
      <c r="D73" s="417"/>
      <c r="E73" s="417"/>
      <c r="F73" s="417"/>
      <c r="G73" s="378"/>
      <c r="H73" s="379"/>
      <c r="I73" s="211"/>
      <c r="J73" s="360" t="str">
        <f t="shared" ref="J73" si="5">IF(H73="na","",IF(H73="","",IF((H73)&gt;G73,G73,(H73))))</f>
        <v/>
      </c>
      <c r="K73" s="345"/>
      <c r="L73" s="361"/>
      <c r="M73" s="353"/>
      <c r="N73" s="354"/>
      <c r="O73" s="349"/>
      <c r="P73" s="348"/>
      <c r="Q73" s="348"/>
      <c r="R73" s="348"/>
      <c r="S73" s="349"/>
      <c r="T73" s="349"/>
      <c r="U73" s="349"/>
      <c r="V73" s="349"/>
      <c r="W73" s="349"/>
      <c r="X73" s="349"/>
      <c r="Y73" s="349"/>
      <c r="Z73" s="195"/>
      <c r="AA73" s="363"/>
      <c r="AB73" s="363"/>
      <c r="AC73" s="363"/>
      <c r="AD73" s="363"/>
      <c r="AE73" s="363"/>
      <c r="AF73" s="363"/>
      <c r="AG73" s="363"/>
      <c r="AH73" s="363"/>
      <c r="AI73" s="363"/>
      <c r="AJ73" s="363"/>
      <c r="AM73" s="195"/>
      <c r="AN73" s="195"/>
    </row>
    <row r="74" spans="1:40" s="196" customFormat="1" ht="24" customHeight="1" x14ac:dyDescent="0.3">
      <c r="A74" s="154"/>
      <c r="B74" s="398" t="s">
        <v>312</v>
      </c>
      <c r="C74" s="418" t="str">
        <f>VLOOKUP(B74,Informationssicherheit!$C$3:$H$66,6,FALSE)</f>
        <v>Inwieweit wird die Einhaltung regulatorischer und vertraglicher Bestimmungen sichergestellt?</v>
      </c>
      <c r="D74" s="419"/>
      <c r="E74" s="419"/>
      <c r="F74" s="419"/>
      <c r="G74" s="326">
        <f>IF(H74="na","na",3)</f>
        <v>3</v>
      </c>
      <c r="H74" s="385" t="str">
        <f>IF(ISBLANK(VLOOKUP(B74,Informationssicherheit!$C$3:$D$66,2,FALSE)),"",VLOOKUP(B74,Informationssicherheit!$C$3:$D$66,2,FALSE))</f>
        <v/>
      </c>
      <c r="I74" s="211"/>
      <c r="J74" s="360" t="str">
        <f t="shared" si="2"/>
        <v/>
      </c>
      <c r="K74" s="361"/>
      <c r="L74" s="361"/>
      <c r="M74" s="373"/>
      <c r="N74" s="374"/>
      <c r="O74" s="349"/>
      <c r="P74" s="348"/>
      <c r="Q74" s="348"/>
      <c r="R74" s="372"/>
      <c r="S74" s="372"/>
      <c r="T74" s="352"/>
      <c r="U74" s="349"/>
      <c r="V74" s="349"/>
      <c r="W74" s="349"/>
      <c r="X74" s="349"/>
      <c r="Y74" s="349"/>
      <c r="Z74" s="195"/>
      <c r="AA74" s="195"/>
      <c r="AB74" s="195"/>
      <c r="AC74" s="195"/>
      <c r="AD74" s="195"/>
      <c r="AE74" s="195"/>
      <c r="AF74" s="195"/>
      <c r="AG74" s="195"/>
      <c r="AH74" s="195"/>
      <c r="AI74" s="195"/>
      <c r="AJ74" s="195"/>
      <c r="AK74" s="195"/>
      <c r="AL74" s="195"/>
      <c r="AM74" s="195"/>
      <c r="AN74" s="195"/>
    </row>
    <row r="75" spans="1:40" s="196" customFormat="1" ht="24" customHeight="1" x14ac:dyDescent="0.3">
      <c r="A75" s="154"/>
      <c r="B75" s="398" t="s">
        <v>316</v>
      </c>
      <c r="C75" s="418" t="str">
        <f>VLOOKUP(B75,Informationssicherheit!$C$3:$H$66,6,FALSE)</f>
        <v>Inwieweit wird der Schutz von personenbezogenen Daten bei der Umsetzung der Informationssicherheit berücksichtigt?</v>
      </c>
      <c r="D75" s="419"/>
      <c r="E75" s="419"/>
      <c r="F75" s="419"/>
      <c r="G75" s="326">
        <f t="shared" si="1"/>
        <v>3</v>
      </c>
      <c r="H75" s="385" t="str">
        <f>IF(ISBLANK(VLOOKUP(B75,Informationssicherheit!$C$3:$D$66,2,FALSE)),"",VLOOKUP(B75,Informationssicherheit!$C$3:$D$66,2,FALSE))</f>
        <v/>
      </c>
      <c r="I75" s="211"/>
      <c r="J75" s="360" t="str">
        <f t="shared" si="2"/>
        <v/>
      </c>
      <c r="K75" s="361"/>
      <c r="L75" s="361"/>
      <c r="M75" s="373"/>
      <c r="N75" s="374"/>
      <c r="O75" s="349"/>
      <c r="P75" s="348"/>
      <c r="Q75" s="348"/>
      <c r="R75" s="372"/>
      <c r="S75" s="372"/>
      <c r="T75" s="352"/>
      <c r="U75" s="349"/>
      <c r="V75" s="349"/>
      <c r="W75" s="349"/>
      <c r="X75" s="349"/>
      <c r="Y75" s="349"/>
      <c r="Z75" s="195"/>
      <c r="AA75" s="195"/>
      <c r="AB75" s="195"/>
      <c r="AC75" s="195"/>
      <c r="AD75" s="195"/>
      <c r="AE75" s="195"/>
      <c r="AF75" s="195"/>
      <c r="AG75" s="195"/>
      <c r="AH75" s="195"/>
      <c r="AI75" s="195"/>
      <c r="AJ75" s="195"/>
      <c r="AK75" s="195"/>
      <c r="AL75" s="195"/>
      <c r="AM75" s="195"/>
      <c r="AN75" s="195"/>
    </row>
    <row r="76" spans="1:40" ht="12" customHeight="1" x14ac:dyDescent="0.3">
      <c r="B76" s="213" t="s">
        <v>467</v>
      </c>
      <c r="C76" s="214" t="s">
        <v>1398</v>
      </c>
      <c r="G76" s="215">
        <f>SUM(G24:G75)/COUNT(G24:G75)</f>
        <v>3</v>
      </c>
      <c r="H76" s="383" t="str">
        <f>IF(COUNT(H24:H75)=0,"",SUM(H24:H75)/COUNT(H24:H75))</f>
        <v/>
      </c>
      <c r="J76" s="355" t="str">
        <f>IF(COUNT(J24:J75)=0,"",SUM(J24:J75)/COUNT(J24:J75))</f>
        <v/>
      </c>
      <c r="K76" s="356"/>
      <c r="L76" s="355"/>
      <c r="P76" s="212"/>
      <c r="Q76" s="212"/>
      <c r="R76" s="351"/>
      <c r="S76" s="351"/>
      <c r="T76" s="350"/>
      <c r="U76" s="210"/>
      <c r="V76" s="210"/>
      <c r="W76" s="210"/>
      <c r="X76" s="210"/>
      <c r="Y76" s="210"/>
      <c r="AH76" s="201"/>
      <c r="AI76" s="201"/>
      <c r="AJ76" s="201"/>
      <c r="AK76" s="201"/>
      <c r="AL76" s="201"/>
      <c r="AM76" s="201"/>
      <c r="AN76" s="201"/>
    </row>
    <row r="77" spans="1:40" ht="12" customHeight="1" x14ac:dyDescent="0.3">
      <c r="B77" s="216"/>
      <c r="C77" s="214" t="s">
        <v>468</v>
      </c>
      <c r="G77" s="217"/>
      <c r="J77" s="209"/>
      <c r="K77" s="209"/>
      <c r="L77" s="209"/>
      <c r="P77" s="210"/>
      <c r="Q77" s="210"/>
      <c r="R77" s="351"/>
      <c r="S77" s="351"/>
      <c r="T77" s="350"/>
      <c r="U77" s="210"/>
      <c r="V77" s="210"/>
      <c r="W77" s="210"/>
      <c r="X77" s="210"/>
      <c r="Y77" s="210"/>
      <c r="AH77" s="201"/>
      <c r="AI77" s="201"/>
      <c r="AJ77" s="201"/>
      <c r="AK77" s="201"/>
      <c r="AL77" s="201"/>
      <c r="AM77" s="201"/>
      <c r="AN77" s="201"/>
    </row>
    <row r="78" spans="1:40" ht="12" customHeight="1" x14ac:dyDescent="0.3">
      <c r="C78" s="323" t="s">
        <v>1406</v>
      </c>
      <c r="D78" s="324"/>
      <c r="G78" s="217"/>
      <c r="J78" s="209"/>
      <c r="K78" s="209"/>
      <c r="L78" s="209"/>
      <c r="P78" s="210"/>
      <c r="Q78" s="210"/>
      <c r="R78" s="351"/>
      <c r="S78" s="351"/>
      <c r="T78" s="350"/>
      <c r="U78" s="210"/>
      <c r="V78" s="210"/>
      <c r="W78" s="210"/>
      <c r="X78" s="210"/>
      <c r="Y78" s="210"/>
      <c r="AH78" s="201"/>
      <c r="AI78" s="201"/>
      <c r="AJ78" s="201"/>
      <c r="AK78" s="201"/>
      <c r="AL78" s="201"/>
      <c r="AM78" s="201"/>
      <c r="AN78" s="201"/>
    </row>
    <row r="79" spans="1:40" ht="20.25" customHeight="1" x14ac:dyDescent="0.3">
      <c r="B79" s="218"/>
      <c r="P79" s="210"/>
      <c r="Q79" s="210"/>
      <c r="R79" s="351"/>
      <c r="S79" s="210"/>
      <c r="T79" s="210"/>
      <c r="U79" s="210"/>
      <c r="AH79" s="201"/>
      <c r="AI79" s="201"/>
      <c r="AJ79" s="201"/>
      <c r="AK79" s="201"/>
      <c r="AL79" s="201"/>
      <c r="AM79" s="201"/>
      <c r="AN79" s="201"/>
    </row>
    <row r="80" spans="1:40" ht="60" customHeight="1" x14ac:dyDescent="0.3">
      <c r="B80" s="426" t="s">
        <v>469</v>
      </c>
      <c r="C80" s="427"/>
      <c r="D80" s="427"/>
      <c r="E80" s="427"/>
      <c r="F80" s="427"/>
      <c r="G80" s="170"/>
      <c r="H80" s="189"/>
      <c r="M80" s="339"/>
      <c r="N80" s="340"/>
      <c r="O80" s="195"/>
      <c r="R80" s="210"/>
      <c r="S80" s="210"/>
      <c r="T80" s="210"/>
      <c r="U80" s="210"/>
      <c r="AH80" s="201"/>
      <c r="AI80" s="201"/>
      <c r="AJ80" s="201"/>
      <c r="AK80" s="201"/>
      <c r="AL80" s="201"/>
      <c r="AM80" s="201"/>
      <c r="AN80" s="201"/>
    </row>
    <row r="81" spans="1:40" ht="33.75" customHeight="1" x14ac:dyDescent="0.3">
      <c r="B81" s="421" t="s">
        <v>435</v>
      </c>
      <c r="C81" s="422"/>
      <c r="D81" s="275" t="str">
        <f>J106</f>
        <v/>
      </c>
      <c r="E81" s="276"/>
      <c r="F81" s="293" t="s">
        <v>436</v>
      </c>
      <c r="G81" s="275">
        <f>G106</f>
        <v>3</v>
      </c>
      <c r="H81" s="277"/>
      <c r="M81" s="339"/>
      <c r="N81" s="340"/>
      <c r="O81" s="195"/>
      <c r="R81" s="210"/>
      <c r="S81" s="210"/>
      <c r="T81" s="210"/>
      <c r="U81" s="210"/>
      <c r="AH81" s="201"/>
      <c r="AI81" s="201"/>
      <c r="AJ81" s="201"/>
      <c r="AK81" s="201"/>
      <c r="AL81" s="201"/>
      <c r="AM81" s="201"/>
      <c r="AN81" s="201"/>
    </row>
    <row r="82" spans="1:40" ht="20.25" customHeight="1" x14ac:dyDescent="0.3">
      <c r="B82" s="208" t="s">
        <v>440</v>
      </c>
      <c r="M82" s="339"/>
      <c r="N82" s="340"/>
      <c r="O82" s="195"/>
      <c r="R82" s="210"/>
      <c r="S82" s="210"/>
      <c r="T82" s="210"/>
      <c r="U82" s="210"/>
      <c r="AH82" s="201"/>
      <c r="AI82" s="201"/>
      <c r="AJ82" s="201"/>
      <c r="AK82" s="201"/>
      <c r="AL82" s="201"/>
      <c r="AM82" s="201"/>
      <c r="AN82" s="201"/>
    </row>
    <row r="83" spans="1:40" s="196" customFormat="1" ht="27.6" x14ac:dyDescent="0.3">
      <c r="A83" s="154"/>
      <c r="B83" s="375" t="s">
        <v>441</v>
      </c>
      <c r="C83" s="423" t="s">
        <v>442</v>
      </c>
      <c r="D83" s="423"/>
      <c r="E83" s="423"/>
      <c r="F83" s="423"/>
      <c r="G83" s="376" t="s">
        <v>443</v>
      </c>
      <c r="H83" s="377" t="s">
        <v>444</v>
      </c>
      <c r="I83" s="211"/>
      <c r="J83" s="345" t="s">
        <v>445</v>
      </c>
      <c r="K83" s="338"/>
      <c r="L83" s="338"/>
      <c r="M83" s="341"/>
      <c r="N83" s="342"/>
      <c r="O83" s="201"/>
      <c r="P83" s="201"/>
      <c r="Q83" s="201"/>
      <c r="R83" s="210"/>
      <c r="S83" s="349"/>
      <c r="T83" s="349"/>
      <c r="U83" s="349"/>
      <c r="V83" s="195"/>
      <c r="W83" s="195"/>
      <c r="X83" s="195"/>
      <c r="Y83" s="195"/>
      <c r="Z83" s="195"/>
      <c r="AA83" s="195"/>
      <c r="AB83" s="195"/>
      <c r="AC83" s="195"/>
      <c r="AD83" s="195"/>
      <c r="AE83" s="195"/>
      <c r="AF83" s="195"/>
      <c r="AG83" s="195"/>
      <c r="AH83" s="195"/>
      <c r="AI83" s="195"/>
      <c r="AJ83" s="195"/>
      <c r="AK83" s="195"/>
      <c r="AL83" s="195"/>
      <c r="AM83" s="195"/>
      <c r="AN83" s="195"/>
    </row>
    <row r="84" spans="1:40" s="196" customFormat="1" ht="20.100000000000001" customHeight="1" x14ac:dyDescent="0.3">
      <c r="A84" s="154"/>
      <c r="B84" s="397" t="s">
        <v>1003</v>
      </c>
      <c r="C84" s="431" t="s">
        <v>348</v>
      </c>
      <c r="D84" s="431"/>
      <c r="E84" s="431"/>
      <c r="F84" s="431"/>
      <c r="G84" s="378"/>
      <c r="H84" s="379"/>
      <c r="I84" s="211"/>
      <c r="J84" s="338"/>
      <c r="K84" s="338"/>
      <c r="L84" s="338"/>
      <c r="M84" s="339"/>
      <c r="N84" s="340"/>
      <c r="O84" s="195"/>
      <c r="P84" s="195"/>
      <c r="Q84" s="195"/>
      <c r="R84" s="349"/>
      <c r="S84" s="349"/>
      <c r="T84" s="349"/>
      <c r="U84" s="349"/>
      <c r="V84" s="195"/>
      <c r="W84" s="195"/>
      <c r="X84" s="195"/>
      <c r="Y84" s="195"/>
      <c r="Z84" s="195"/>
      <c r="AA84" s="195"/>
      <c r="AB84" s="195"/>
      <c r="AC84" s="195"/>
      <c r="AD84" s="195"/>
      <c r="AE84" s="195"/>
      <c r="AF84" s="195"/>
      <c r="AG84" s="195"/>
      <c r="AH84" s="195"/>
      <c r="AI84" s="195"/>
      <c r="AJ84" s="195"/>
      <c r="AK84" s="195"/>
      <c r="AL84" s="195"/>
      <c r="AM84" s="195"/>
      <c r="AN84" s="195"/>
    </row>
    <row r="85" spans="1:40" s="196" customFormat="1" ht="20.100000000000001" customHeight="1" x14ac:dyDescent="0.3">
      <c r="A85" s="154"/>
      <c r="B85" s="395" t="s">
        <v>326</v>
      </c>
      <c r="C85" s="430" t="s">
        <v>988</v>
      </c>
      <c r="D85" s="430"/>
      <c r="E85" s="430"/>
      <c r="F85" s="430"/>
      <c r="G85" s="326">
        <f>IF(H85="na","na",3)</f>
        <v>3</v>
      </c>
      <c r="H85" s="380" t="str">
        <f>IF(ISBLANK(VLOOKUP(B85,Prototypenschutz!$C$3:$D$25,2,FALSE)),"",VLOOKUP(B85,Prototypenschutz!$C$3:$D$25,2,FALSE))</f>
        <v/>
      </c>
      <c r="I85" s="211"/>
      <c r="J85" s="338" t="str">
        <f t="shared" ref="J85:J105" si="6">IF(H85="na","",IF(H85="","",IF((H85)&gt;G85,G85,(H85))))</f>
        <v/>
      </c>
      <c r="K85" s="338"/>
      <c r="L85" s="338"/>
      <c r="M85" s="339"/>
      <c r="N85" s="340"/>
      <c r="O85" s="195"/>
      <c r="P85" s="195"/>
      <c r="Q85" s="195"/>
      <c r="R85" s="349"/>
      <c r="S85" s="349"/>
      <c r="T85" s="349"/>
      <c r="U85" s="349"/>
      <c r="V85" s="195"/>
      <c r="W85" s="195"/>
      <c r="X85" s="195"/>
      <c r="Y85" s="195"/>
      <c r="Z85" s="195"/>
      <c r="AA85" s="195"/>
      <c r="AB85" s="195"/>
      <c r="AC85" s="195"/>
      <c r="AD85" s="195"/>
      <c r="AE85" s="195"/>
      <c r="AF85" s="195"/>
      <c r="AG85" s="195"/>
      <c r="AH85" s="195"/>
      <c r="AI85" s="195"/>
      <c r="AJ85" s="195"/>
      <c r="AK85" s="195"/>
      <c r="AL85" s="195"/>
      <c r="AM85" s="195"/>
      <c r="AN85" s="195"/>
    </row>
    <row r="86" spans="1:40" s="196" customFormat="1" ht="20.100000000000001" customHeight="1" x14ac:dyDescent="0.3">
      <c r="A86" s="154"/>
      <c r="B86" s="395" t="s">
        <v>330</v>
      </c>
      <c r="C86" s="430" t="s">
        <v>989</v>
      </c>
      <c r="D86" s="430"/>
      <c r="E86" s="430"/>
      <c r="F86" s="430"/>
      <c r="G86" s="326">
        <f>IF(H86="na","na",3)</f>
        <v>3</v>
      </c>
      <c r="H86" s="380" t="str">
        <f>IF(ISBLANK(VLOOKUP(B86,Prototypenschutz!$C$3:$D$25,2,FALSE)),"",VLOOKUP(B86,Prototypenschutz!$C$3:$D$25,2,FALSE))</f>
        <v/>
      </c>
      <c r="I86" s="211"/>
      <c r="J86" s="338" t="str">
        <f t="shared" si="6"/>
        <v/>
      </c>
      <c r="K86" s="338"/>
      <c r="L86" s="338"/>
      <c r="M86" s="339"/>
      <c r="N86" s="340"/>
      <c r="O86" s="195"/>
      <c r="P86" s="195"/>
      <c r="Q86" s="195"/>
      <c r="R86" s="349"/>
      <c r="S86" s="349"/>
      <c r="T86" s="349"/>
      <c r="U86" s="349"/>
      <c r="V86" s="195"/>
      <c r="W86" s="195"/>
      <c r="X86" s="195"/>
      <c r="Y86" s="195"/>
      <c r="Z86" s="195"/>
      <c r="AA86" s="195"/>
      <c r="AB86" s="195"/>
      <c r="AC86" s="195"/>
      <c r="AD86" s="195"/>
      <c r="AE86" s="195"/>
      <c r="AF86" s="195"/>
      <c r="AG86" s="195"/>
      <c r="AH86" s="195"/>
      <c r="AI86" s="195"/>
      <c r="AJ86" s="195"/>
      <c r="AK86" s="195"/>
      <c r="AL86" s="195"/>
      <c r="AM86" s="195"/>
      <c r="AN86" s="195"/>
    </row>
    <row r="87" spans="1:40" s="196" customFormat="1" ht="20.100000000000001" customHeight="1" x14ac:dyDescent="0.3">
      <c r="A87" s="154"/>
      <c r="B87" s="395" t="s">
        <v>332</v>
      </c>
      <c r="C87" s="430" t="s">
        <v>472</v>
      </c>
      <c r="D87" s="430"/>
      <c r="E87" s="430"/>
      <c r="F87" s="430"/>
      <c r="G87" s="326">
        <f t="shared" ref="G87:G105" si="7">IF(H87="na","na",3)</f>
        <v>3</v>
      </c>
      <c r="H87" s="380" t="str">
        <f>IF(ISBLANK(VLOOKUP(B87,Prototypenschutz!$C$3:$D$25,2,FALSE)),"",VLOOKUP(B87,Prototypenschutz!$C$3:$D$25,2,FALSE))</f>
        <v/>
      </c>
      <c r="I87" s="211"/>
      <c r="J87" s="338" t="str">
        <f t="shared" si="6"/>
        <v/>
      </c>
      <c r="K87" s="338"/>
      <c r="L87" s="338"/>
      <c r="M87" s="339"/>
      <c r="N87" s="340"/>
      <c r="O87" s="195"/>
      <c r="P87" s="195"/>
      <c r="Q87" s="195"/>
      <c r="R87" s="349"/>
      <c r="S87" s="349"/>
      <c r="T87" s="349"/>
      <c r="U87" s="349"/>
      <c r="V87" s="195"/>
      <c r="W87" s="195"/>
      <c r="X87" s="195"/>
      <c r="Y87" s="195"/>
      <c r="Z87" s="195"/>
      <c r="AA87" s="195"/>
      <c r="AB87" s="195"/>
      <c r="AC87" s="195"/>
      <c r="AD87" s="195"/>
      <c r="AE87" s="195"/>
      <c r="AF87" s="195"/>
      <c r="AG87" s="195"/>
      <c r="AH87" s="195"/>
      <c r="AI87" s="195"/>
      <c r="AJ87" s="195"/>
      <c r="AK87" s="195"/>
      <c r="AL87" s="195"/>
      <c r="AM87" s="195"/>
      <c r="AN87" s="195"/>
    </row>
    <row r="88" spans="1:40" s="196" customFormat="1" ht="20.100000000000001" customHeight="1" x14ac:dyDescent="0.3">
      <c r="A88" s="154"/>
      <c r="B88" s="395" t="s">
        <v>333</v>
      </c>
      <c r="C88" s="430" t="s">
        <v>990</v>
      </c>
      <c r="D88" s="430"/>
      <c r="E88" s="430"/>
      <c r="F88" s="430"/>
      <c r="G88" s="326">
        <f t="shared" si="7"/>
        <v>3</v>
      </c>
      <c r="H88" s="380" t="str">
        <f>IF(ISBLANK(VLOOKUP(B88,Prototypenschutz!$C$3:$D$25,2,FALSE)),"",VLOOKUP(B88,Prototypenschutz!$C$3:$D$25,2,FALSE))</f>
        <v/>
      </c>
      <c r="I88" s="211"/>
      <c r="J88" s="338" t="str">
        <f t="shared" si="6"/>
        <v/>
      </c>
      <c r="K88" s="338"/>
      <c r="L88" s="338"/>
      <c r="M88" s="339"/>
      <c r="N88" s="340"/>
      <c r="O88" s="195"/>
      <c r="P88" s="195"/>
      <c r="Q88" s="195"/>
      <c r="R88" s="349"/>
      <c r="S88" s="349"/>
      <c r="T88" s="349"/>
      <c r="U88" s="349"/>
      <c r="V88" s="195"/>
      <c r="W88" s="195"/>
      <c r="X88" s="195"/>
      <c r="Y88" s="195"/>
      <c r="Z88" s="195"/>
      <c r="AA88" s="195"/>
      <c r="AB88" s="195"/>
      <c r="AC88" s="195"/>
      <c r="AD88" s="195"/>
      <c r="AE88" s="195"/>
      <c r="AF88" s="195"/>
      <c r="AG88" s="195"/>
      <c r="AH88" s="195"/>
      <c r="AI88" s="195"/>
      <c r="AJ88" s="195"/>
      <c r="AK88" s="195"/>
      <c r="AL88" s="195"/>
      <c r="AM88" s="195"/>
      <c r="AN88" s="195"/>
    </row>
    <row r="89" spans="1:40" s="196" customFormat="1" ht="20.100000000000001" customHeight="1" x14ac:dyDescent="0.3">
      <c r="A89" s="154"/>
      <c r="B89" s="395" t="s">
        <v>338</v>
      </c>
      <c r="C89" s="430" t="s">
        <v>991</v>
      </c>
      <c r="D89" s="430"/>
      <c r="E89" s="430"/>
      <c r="F89" s="430"/>
      <c r="G89" s="326">
        <f t="shared" si="7"/>
        <v>3</v>
      </c>
      <c r="H89" s="380" t="str">
        <f>IF(ISBLANK(VLOOKUP(B89,Prototypenschutz!$C$3:$D$25,2,FALSE)),"",VLOOKUP(B89,Prototypenschutz!$C$3:$D$25,2,FALSE))</f>
        <v/>
      </c>
      <c r="I89" s="211"/>
      <c r="J89" s="338" t="str">
        <f t="shared" si="6"/>
        <v/>
      </c>
      <c r="K89" s="338"/>
      <c r="L89" s="338"/>
      <c r="M89" s="339"/>
      <c r="N89" s="340"/>
      <c r="O89" s="195"/>
      <c r="P89" s="195"/>
      <c r="Q89" s="195"/>
      <c r="R89" s="349"/>
      <c r="S89" s="349"/>
      <c r="T89" s="349"/>
      <c r="U89" s="349"/>
      <c r="V89" s="195"/>
      <c r="W89" s="195"/>
      <c r="X89" s="195"/>
      <c r="Y89" s="195"/>
      <c r="Z89" s="195"/>
      <c r="AA89" s="195"/>
      <c r="AB89" s="195"/>
      <c r="AC89" s="195"/>
      <c r="AD89" s="195"/>
      <c r="AE89" s="195"/>
      <c r="AF89" s="195"/>
      <c r="AG89" s="195"/>
      <c r="AH89" s="195"/>
      <c r="AI89" s="195"/>
      <c r="AJ89" s="195"/>
      <c r="AK89" s="195"/>
      <c r="AL89" s="195"/>
      <c r="AM89" s="195"/>
      <c r="AN89" s="195"/>
    </row>
    <row r="90" spans="1:40" s="196" customFormat="1" ht="20.100000000000001" customHeight="1" x14ac:dyDescent="0.3">
      <c r="A90" s="154"/>
      <c r="B90" s="395" t="s">
        <v>340</v>
      </c>
      <c r="C90" s="430" t="s">
        <v>992</v>
      </c>
      <c r="D90" s="430"/>
      <c r="E90" s="430"/>
      <c r="F90" s="430"/>
      <c r="G90" s="326">
        <f t="shared" si="7"/>
        <v>3</v>
      </c>
      <c r="H90" s="380" t="str">
        <f>IF(ISBLANK(VLOOKUP(B90,Prototypenschutz!$C$3:$D$25,2,FALSE)),"",VLOOKUP(B90,Prototypenschutz!$C$3:$D$25,2,FALSE))</f>
        <v/>
      </c>
      <c r="I90" s="211"/>
      <c r="J90" s="338" t="str">
        <f t="shared" si="6"/>
        <v/>
      </c>
      <c r="K90" s="338"/>
      <c r="L90" s="338"/>
      <c r="M90" s="339"/>
      <c r="N90" s="340"/>
      <c r="O90" s="195"/>
      <c r="P90" s="195"/>
      <c r="Q90" s="195"/>
      <c r="R90" s="349"/>
      <c r="S90" s="349"/>
      <c r="T90" s="349"/>
      <c r="U90" s="349"/>
      <c r="V90" s="195"/>
      <c r="W90" s="195"/>
      <c r="X90" s="195"/>
      <c r="Y90" s="195"/>
      <c r="Z90" s="195"/>
      <c r="AA90" s="195"/>
      <c r="AB90" s="195"/>
      <c r="AC90" s="195"/>
      <c r="AD90" s="195"/>
      <c r="AE90" s="195"/>
      <c r="AF90" s="195"/>
      <c r="AG90" s="195"/>
      <c r="AH90" s="195"/>
      <c r="AI90" s="195"/>
      <c r="AJ90" s="195"/>
      <c r="AK90" s="195"/>
      <c r="AL90" s="195"/>
      <c r="AM90" s="195"/>
      <c r="AN90" s="195"/>
    </row>
    <row r="91" spans="1:40" s="196" customFormat="1" ht="20.100000000000001" customHeight="1" x14ac:dyDescent="0.3">
      <c r="A91" s="154"/>
      <c r="B91" s="395" t="s">
        <v>342</v>
      </c>
      <c r="C91" s="430" t="s">
        <v>993</v>
      </c>
      <c r="D91" s="430"/>
      <c r="E91" s="430"/>
      <c r="F91" s="430"/>
      <c r="G91" s="326">
        <f t="shared" si="7"/>
        <v>3</v>
      </c>
      <c r="H91" s="380" t="str">
        <f>IF(ISBLANK(VLOOKUP(B91,Prototypenschutz!$C$3:$D$25,2,FALSE)),"",VLOOKUP(B91,Prototypenschutz!$C$3:$D$25,2,FALSE))</f>
        <v/>
      </c>
      <c r="I91" s="211"/>
      <c r="J91" s="338" t="str">
        <f t="shared" si="6"/>
        <v/>
      </c>
      <c r="K91" s="338"/>
      <c r="L91" s="338"/>
      <c r="M91" s="339"/>
      <c r="N91" s="340"/>
      <c r="O91" s="195"/>
      <c r="P91" s="195"/>
      <c r="Q91" s="195"/>
      <c r="R91" s="349"/>
      <c r="S91" s="349"/>
      <c r="T91" s="349"/>
      <c r="U91" s="349"/>
      <c r="V91" s="195"/>
      <c r="W91" s="195"/>
      <c r="X91" s="195"/>
      <c r="Y91" s="195"/>
      <c r="Z91" s="195"/>
      <c r="AA91" s="195"/>
      <c r="AB91" s="195"/>
      <c r="AC91" s="195"/>
      <c r="AD91" s="195"/>
      <c r="AE91" s="195"/>
      <c r="AF91" s="195"/>
      <c r="AG91" s="195"/>
      <c r="AH91" s="195"/>
      <c r="AI91" s="195"/>
      <c r="AJ91" s="195"/>
      <c r="AK91" s="195"/>
      <c r="AL91" s="195"/>
      <c r="AM91" s="195"/>
      <c r="AN91" s="195"/>
    </row>
    <row r="92" spans="1:40" s="196" customFormat="1" ht="20.100000000000001" customHeight="1" x14ac:dyDescent="0.3">
      <c r="A92" s="154"/>
      <c r="B92" s="395" t="s">
        <v>345</v>
      </c>
      <c r="C92" s="430" t="s">
        <v>471</v>
      </c>
      <c r="D92" s="430"/>
      <c r="E92" s="430"/>
      <c r="F92" s="430"/>
      <c r="G92" s="326">
        <f t="shared" si="7"/>
        <v>3</v>
      </c>
      <c r="H92" s="380" t="str">
        <f>IF(ISBLANK(VLOOKUP(B92,Prototypenschutz!$C$3:$D$25,2,FALSE)),"",VLOOKUP(B92,Prototypenschutz!$C$3:$D$25,2,FALSE))</f>
        <v/>
      </c>
      <c r="I92" s="211"/>
      <c r="J92" s="338" t="str">
        <f t="shared" si="6"/>
        <v/>
      </c>
      <c r="K92" s="338"/>
      <c r="L92" s="338"/>
      <c r="M92" s="339"/>
      <c r="N92" s="340"/>
      <c r="O92" s="195"/>
      <c r="P92" s="195"/>
      <c r="Q92" s="195"/>
      <c r="R92" s="349"/>
      <c r="S92" s="349"/>
      <c r="T92" s="349"/>
      <c r="U92" s="349"/>
      <c r="V92" s="195"/>
      <c r="W92" s="195"/>
      <c r="X92" s="195"/>
      <c r="Y92" s="195"/>
      <c r="Z92" s="195"/>
      <c r="AA92" s="195"/>
      <c r="AB92" s="195"/>
      <c r="AC92" s="195"/>
      <c r="AD92" s="195"/>
      <c r="AE92" s="195"/>
      <c r="AF92" s="195"/>
      <c r="AG92" s="195"/>
      <c r="AH92" s="195"/>
      <c r="AI92" s="195"/>
      <c r="AJ92" s="195"/>
      <c r="AK92" s="195"/>
      <c r="AL92" s="195"/>
      <c r="AM92" s="195"/>
      <c r="AN92" s="195"/>
    </row>
    <row r="93" spans="1:40" s="196" customFormat="1" ht="20.100000000000001" customHeight="1" x14ac:dyDescent="0.3">
      <c r="A93" s="154"/>
      <c r="B93" s="395" t="s">
        <v>948</v>
      </c>
      <c r="C93" s="430" t="s">
        <v>994</v>
      </c>
      <c r="D93" s="430"/>
      <c r="E93" s="430"/>
      <c r="F93" s="430"/>
      <c r="G93" s="326">
        <f t="shared" si="7"/>
        <v>3</v>
      </c>
      <c r="H93" s="380" t="str">
        <f>IF(ISBLANK(VLOOKUP(B93,Prototypenschutz!$C$3:$D$25,2,FALSE)),"",VLOOKUP(B93,Prototypenschutz!$C$3:$D$25,2,FALSE))</f>
        <v/>
      </c>
      <c r="I93" s="211"/>
      <c r="J93" s="338" t="str">
        <f t="shared" si="6"/>
        <v/>
      </c>
      <c r="K93" s="338"/>
      <c r="L93" s="338"/>
      <c r="M93" s="339"/>
      <c r="N93" s="340"/>
      <c r="O93" s="195"/>
      <c r="P93" s="195"/>
      <c r="Q93" s="195"/>
      <c r="R93" s="349"/>
      <c r="S93" s="195"/>
      <c r="T93" s="195"/>
      <c r="U93" s="195"/>
      <c r="V93" s="195"/>
      <c r="W93" s="195"/>
      <c r="X93" s="195"/>
      <c r="Y93" s="195"/>
      <c r="Z93" s="195"/>
      <c r="AA93" s="195"/>
      <c r="AB93" s="195"/>
      <c r="AC93" s="195"/>
      <c r="AD93" s="195"/>
      <c r="AE93" s="195"/>
      <c r="AF93" s="195"/>
      <c r="AG93" s="195"/>
      <c r="AH93" s="195"/>
      <c r="AI93" s="195"/>
      <c r="AJ93" s="195"/>
      <c r="AK93" s="195"/>
      <c r="AL93" s="195"/>
      <c r="AM93" s="195"/>
      <c r="AN93" s="195"/>
    </row>
    <row r="94" spans="1:40" s="196" customFormat="1" ht="20.100000000000001" customHeight="1" x14ac:dyDescent="0.3">
      <c r="A94" s="154"/>
      <c r="B94" s="395" t="s">
        <v>951</v>
      </c>
      <c r="C94" s="430" t="s">
        <v>995</v>
      </c>
      <c r="D94" s="430"/>
      <c r="E94" s="430"/>
      <c r="F94" s="430"/>
      <c r="G94" s="326">
        <f t="shared" si="7"/>
        <v>3</v>
      </c>
      <c r="H94" s="380" t="str">
        <f>IF(ISBLANK(VLOOKUP(B94,Prototypenschutz!$C$3:$D$25,2,FALSE)),"",VLOOKUP(B94,Prototypenschutz!$C$3:$D$25,2,FALSE))</f>
        <v/>
      </c>
      <c r="I94" s="211"/>
      <c r="J94" s="338" t="str">
        <f t="shared" si="6"/>
        <v/>
      </c>
      <c r="K94" s="338"/>
      <c r="L94" s="338"/>
      <c r="M94" s="339"/>
      <c r="N94" s="340"/>
      <c r="O94" s="195"/>
      <c r="P94" s="195"/>
      <c r="Q94" s="195"/>
      <c r="R94" s="195"/>
      <c r="S94" s="195"/>
      <c r="T94" s="195"/>
      <c r="U94" s="195"/>
      <c r="V94" s="195"/>
      <c r="W94" s="195"/>
      <c r="X94" s="195"/>
      <c r="Y94" s="195"/>
      <c r="Z94" s="195"/>
      <c r="AA94" s="195"/>
      <c r="AB94" s="195"/>
      <c r="AC94" s="195"/>
      <c r="AD94" s="195"/>
      <c r="AE94" s="195"/>
      <c r="AF94" s="195"/>
      <c r="AG94" s="195"/>
      <c r="AH94" s="195"/>
      <c r="AI94" s="195"/>
      <c r="AJ94" s="195"/>
      <c r="AK94" s="195"/>
      <c r="AL94" s="195"/>
      <c r="AM94" s="195"/>
      <c r="AN94" s="195"/>
    </row>
    <row r="95" spans="1:40" s="196" customFormat="1" ht="20.100000000000001" customHeight="1" x14ac:dyDescent="0.3">
      <c r="A95" s="154"/>
      <c r="B95" s="395" t="s">
        <v>955</v>
      </c>
      <c r="C95" s="430" t="s">
        <v>680</v>
      </c>
      <c r="D95" s="430"/>
      <c r="E95" s="430"/>
      <c r="F95" s="430"/>
      <c r="G95" s="326">
        <f t="shared" si="7"/>
        <v>3</v>
      </c>
      <c r="H95" s="380" t="str">
        <f>IF(ISBLANK(VLOOKUP(B95,Prototypenschutz!$C$3:$D$25,2,FALSE)),"",VLOOKUP(B95,Prototypenschutz!$C$3:$D$25,2,FALSE))</f>
        <v/>
      </c>
      <c r="I95" s="211"/>
      <c r="J95" s="338" t="str">
        <f t="shared" si="6"/>
        <v/>
      </c>
      <c r="K95" s="338"/>
      <c r="L95" s="338"/>
      <c r="M95" s="339"/>
      <c r="N95" s="340"/>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row>
    <row r="96" spans="1:40" s="196" customFormat="1" ht="20.100000000000001" customHeight="1" x14ac:dyDescent="0.3">
      <c r="A96" s="154"/>
      <c r="B96" s="395" t="s">
        <v>959</v>
      </c>
      <c r="C96" s="430" t="s">
        <v>1410</v>
      </c>
      <c r="D96" s="430"/>
      <c r="E96" s="430"/>
      <c r="F96" s="430"/>
      <c r="G96" s="326">
        <f t="shared" si="7"/>
        <v>3</v>
      </c>
      <c r="H96" s="380" t="str">
        <f>IF(ISBLANK(VLOOKUP(B96,Prototypenschutz!$C$3:$D$25,2,FALSE)),"",VLOOKUP(B96,Prototypenschutz!$C$3:$D$25,2,FALSE))</f>
        <v/>
      </c>
      <c r="I96" s="211"/>
      <c r="J96" s="338" t="str">
        <f t="shared" si="6"/>
        <v/>
      </c>
      <c r="K96" s="338"/>
      <c r="L96" s="338"/>
      <c r="M96" s="339"/>
      <c r="N96" s="340"/>
      <c r="O96" s="195"/>
      <c r="P96" s="195"/>
      <c r="Q96" s="195"/>
      <c r="R96" s="195"/>
      <c r="S96" s="195"/>
      <c r="T96" s="195"/>
      <c r="U96" s="195"/>
      <c r="V96" s="195"/>
      <c r="W96" s="195"/>
      <c r="X96" s="195"/>
      <c r="Y96" s="195"/>
      <c r="Z96" s="195"/>
      <c r="AA96" s="195"/>
      <c r="AB96" s="195"/>
      <c r="AC96" s="195"/>
      <c r="AD96" s="195"/>
      <c r="AE96" s="195"/>
      <c r="AF96" s="195"/>
      <c r="AG96" s="195"/>
      <c r="AH96" s="195"/>
      <c r="AI96" s="195"/>
      <c r="AJ96" s="195"/>
      <c r="AK96" s="195"/>
      <c r="AL96" s="195"/>
      <c r="AM96" s="195"/>
      <c r="AN96" s="195"/>
    </row>
    <row r="97" spans="1:40" s="196" customFormat="1" ht="20.100000000000001" customHeight="1" x14ac:dyDescent="0.3">
      <c r="A97" s="154"/>
      <c r="B97" s="395" t="s">
        <v>962</v>
      </c>
      <c r="C97" s="430" t="s">
        <v>996</v>
      </c>
      <c r="D97" s="430"/>
      <c r="E97" s="430"/>
      <c r="F97" s="430"/>
      <c r="G97" s="326">
        <f t="shared" si="7"/>
        <v>3</v>
      </c>
      <c r="H97" s="380" t="str">
        <f>IF(ISBLANK(VLOOKUP(B97,Prototypenschutz!$C$3:$D$25,2,FALSE)),"",VLOOKUP(B97,Prototypenschutz!$C$3:$D$25,2,FALSE))</f>
        <v/>
      </c>
      <c r="I97" s="211"/>
      <c r="J97" s="338" t="str">
        <f t="shared" si="6"/>
        <v/>
      </c>
      <c r="K97" s="338"/>
      <c r="L97" s="338"/>
      <c r="M97" s="339"/>
      <c r="N97" s="340"/>
      <c r="O97" s="195"/>
      <c r="P97" s="195"/>
      <c r="Q97" s="195"/>
      <c r="R97" s="195"/>
      <c r="S97" s="195"/>
      <c r="T97" s="195"/>
      <c r="U97" s="195"/>
      <c r="V97" s="195"/>
      <c r="W97" s="195"/>
      <c r="X97" s="195"/>
      <c r="Y97" s="195"/>
      <c r="Z97" s="195"/>
      <c r="AA97" s="195"/>
      <c r="AB97" s="195"/>
      <c r="AC97" s="195"/>
      <c r="AD97" s="195"/>
      <c r="AE97" s="195"/>
      <c r="AF97" s="195"/>
      <c r="AG97" s="195"/>
      <c r="AH97" s="195"/>
      <c r="AI97" s="195"/>
      <c r="AJ97" s="195"/>
      <c r="AK97" s="195"/>
      <c r="AL97" s="195"/>
      <c r="AM97" s="195"/>
      <c r="AN97" s="195"/>
    </row>
    <row r="98" spans="1:40" s="196" customFormat="1" ht="20.100000000000001" customHeight="1" x14ac:dyDescent="0.3">
      <c r="A98" s="154"/>
      <c r="B98" s="397" t="s">
        <v>1004</v>
      </c>
      <c r="C98" s="432" t="s">
        <v>324</v>
      </c>
      <c r="D98" s="432"/>
      <c r="E98" s="432"/>
      <c r="F98" s="432"/>
      <c r="G98" s="381"/>
      <c r="H98" s="382"/>
      <c r="I98" s="211"/>
      <c r="J98" s="338"/>
      <c r="K98" s="338"/>
      <c r="L98" s="338"/>
      <c r="M98" s="339"/>
      <c r="N98" s="340"/>
      <c r="O98" s="195"/>
      <c r="P98" s="195"/>
      <c r="Q98" s="195"/>
      <c r="R98" s="195"/>
      <c r="S98" s="195"/>
      <c r="T98" s="195"/>
      <c r="U98" s="195"/>
      <c r="V98" s="195"/>
      <c r="W98" s="195"/>
      <c r="X98" s="195"/>
      <c r="Y98" s="195"/>
      <c r="Z98" s="195"/>
      <c r="AA98" s="195"/>
      <c r="AB98" s="195"/>
      <c r="AC98" s="195"/>
      <c r="AD98" s="195"/>
      <c r="AE98" s="195"/>
      <c r="AF98" s="195"/>
      <c r="AG98" s="195"/>
      <c r="AH98" s="195"/>
      <c r="AI98" s="195"/>
      <c r="AJ98" s="195"/>
      <c r="AK98" s="195"/>
      <c r="AL98" s="195"/>
      <c r="AM98" s="195"/>
      <c r="AN98" s="195"/>
    </row>
    <row r="99" spans="1:40" ht="20.100000000000001" customHeight="1" x14ac:dyDescent="0.3">
      <c r="A99" s="185"/>
      <c r="B99" s="396" t="s">
        <v>349</v>
      </c>
      <c r="C99" s="433" t="s">
        <v>470</v>
      </c>
      <c r="D99" s="433"/>
      <c r="E99" s="433"/>
      <c r="F99" s="433"/>
      <c r="G99" s="393">
        <f t="shared" si="7"/>
        <v>3</v>
      </c>
      <c r="H99" s="394" t="str">
        <f>IF(ISBLANK(VLOOKUP(B99,Prototypenschutz!$C$3:$D$25,2,FALSE)),"",VLOOKUP(B99,Prototypenschutz!$C$3:$D$25,2,FALSE))</f>
        <v/>
      </c>
      <c r="I99" s="392"/>
      <c r="J99" s="200" t="str">
        <f t="shared" si="6"/>
        <v/>
      </c>
      <c r="AH99" s="201"/>
      <c r="AI99" s="201"/>
      <c r="AJ99" s="201"/>
      <c r="AK99" s="201"/>
      <c r="AL99" s="201"/>
      <c r="AM99" s="201"/>
      <c r="AN99" s="201"/>
    </row>
    <row r="100" spans="1:40" ht="20.100000000000001" customHeight="1" x14ac:dyDescent="0.3">
      <c r="A100" s="185"/>
      <c r="B100" s="396" t="s">
        <v>352</v>
      </c>
      <c r="C100" s="433" t="s">
        <v>997</v>
      </c>
      <c r="D100" s="433"/>
      <c r="E100" s="433"/>
      <c r="F100" s="433"/>
      <c r="G100" s="393">
        <f t="shared" si="7"/>
        <v>3</v>
      </c>
      <c r="H100" s="394" t="str">
        <f>IF(ISBLANK(VLOOKUP(B100,Prototypenschutz!$C$3:$D$25,2,FALSE)),"",VLOOKUP(B100,Prototypenschutz!$C$3:$D$25,2,FALSE))</f>
        <v/>
      </c>
      <c r="I100" s="392"/>
      <c r="J100" s="200" t="str">
        <f t="shared" si="6"/>
        <v/>
      </c>
      <c r="AH100" s="201"/>
      <c r="AI100" s="201"/>
      <c r="AJ100" s="201"/>
      <c r="AK100" s="201"/>
      <c r="AL100" s="201"/>
      <c r="AM100" s="201"/>
      <c r="AN100" s="201"/>
    </row>
    <row r="101" spans="1:40" ht="20.100000000000001" customHeight="1" x14ac:dyDescent="0.3">
      <c r="A101" s="185"/>
      <c r="B101" s="396" t="s">
        <v>355</v>
      </c>
      <c r="C101" s="433" t="s">
        <v>998</v>
      </c>
      <c r="D101" s="433"/>
      <c r="E101" s="433"/>
      <c r="F101" s="433"/>
      <c r="G101" s="393">
        <f t="shared" si="7"/>
        <v>3</v>
      </c>
      <c r="H101" s="394" t="str">
        <f>IF(ISBLANK(VLOOKUP(B101,Prototypenschutz!$C$3:$D$25,2,FALSE)),"",VLOOKUP(B101,Prototypenschutz!$C$3:$D$25,2,FALSE))</f>
        <v/>
      </c>
      <c r="I101" s="392"/>
      <c r="J101" s="200" t="str">
        <f t="shared" si="6"/>
        <v/>
      </c>
      <c r="AH101" s="201"/>
      <c r="AI101" s="201"/>
      <c r="AJ101" s="201"/>
      <c r="AK101" s="201"/>
      <c r="AL101" s="201"/>
      <c r="AM101" s="201"/>
      <c r="AN101" s="201"/>
    </row>
    <row r="102" spans="1:40" ht="20.100000000000001" customHeight="1" x14ac:dyDescent="0.3">
      <c r="A102" s="185"/>
      <c r="B102" s="396" t="s">
        <v>357</v>
      </c>
      <c r="C102" s="433" t="s">
        <v>999</v>
      </c>
      <c r="D102" s="433"/>
      <c r="E102" s="433"/>
      <c r="F102" s="433"/>
      <c r="G102" s="393">
        <f t="shared" si="7"/>
        <v>3</v>
      </c>
      <c r="H102" s="394" t="str">
        <f>IF(ISBLANK(VLOOKUP(B102,Prototypenschutz!$C$3:$D$25,2,FALSE)),"",VLOOKUP(B102,Prototypenschutz!$C$3:$D$25,2,FALSE))</f>
        <v/>
      </c>
      <c r="I102" s="392"/>
      <c r="J102" s="200" t="str">
        <f t="shared" si="6"/>
        <v/>
      </c>
      <c r="AH102" s="201"/>
      <c r="AI102" s="201"/>
      <c r="AJ102" s="201"/>
      <c r="AK102" s="201"/>
      <c r="AL102" s="201"/>
      <c r="AM102" s="201"/>
      <c r="AN102" s="201"/>
    </row>
    <row r="103" spans="1:40" ht="20.100000000000001" customHeight="1" x14ac:dyDescent="0.3">
      <c r="A103" s="185"/>
      <c r="B103" s="396" t="s">
        <v>358</v>
      </c>
      <c r="C103" s="433" t="s">
        <v>1000</v>
      </c>
      <c r="D103" s="433"/>
      <c r="E103" s="433"/>
      <c r="F103" s="433"/>
      <c r="G103" s="393">
        <f t="shared" si="7"/>
        <v>3</v>
      </c>
      <c r="H103" s="394" t="str">
        <f>IF(ISBLANK(VLOOKUP(B103,Prototypenschutz!$C$3:$D$25,2,FALSE)),"",VLOOKUP(B103,Prototypenschutz!$C$3:$D$25,2,FALSE))</f>
        <v/>
      </c>
      <c r="I103" s="392"/>
      <c r="J103" s="200" t="str">
        <f t="shared" si="6"/>
        <v/>
      </c>
      <c r="AH103" s="201"/>
      <c r="AI103" s="201"/>
      <c r="AJ103" s="201"/>
      <c r="AK103" s="201"/>
      <c r="AL103" s="201"/>
      <c r="AM103" s="201"/>
      <c r="AN103" s="201"/>
    </row>
    <row r="104" spans="1:40" ht="20.100000000000001" customHeight="1" x14ac:dyDescent="0.3">
      <c r="A104" s="185"/>
      <c r="B104" s="396" t="s">
        <v>360</v>
      </c>
      <c r="C104" s="433" t="s">
        <v>1001</v>
      </c>
      <c r="D104" s="433"/>
      <c r="E104" s="433"/>
      <c r="F104" s="433"/>
      <c r="G104" s="393">
        <f t="shared" si="7"/>
        <v>3</v>
      </c>
      <c r="H104" s="394" t="str">
        <f>IF(ISBLANK(VLOOKUP(B104,Prototypenschutz!$C$3:$D$25,2,FALSE)),"",VLOOKUP(B104,Prototypenschutz!$C$3:$D$25,2,FALSE))</f>
        <v/>
      </c>
      <c r="I104" s="392"/>
      <c r="J104" s="200" t="str">
        <f t="shared" si="6"/>
        <v/>
      </c>
      <c r="AH104" s="201"/>
      <c r="AI104" s="201"/>
      <c r="AJ104" s="201"/>
      <c r="AK104" s="201"/>
      <c r="AL104" s="201"/>
      <c r="AM104" s="201"/>
      <c r="AN104" s="201"/>
    </row>
    <row r="105" spans="1:40" ht="20.100000000000001" customHeight="1" x14ac:dyDescent="0.3">
      <c r="A105" s="185"/>
      <c r="B105" s="396" t="s">
        <v>362</v>
      </c>
      <c r="C105" s="433" t="s">
        <v>1002</v>
      </c>
      <c r="D105" s="433"/>
      <c r="E105" s="433"/>
      <c r="F105" s="433"/>
      <c r="G105" s="393">
        <f t="shared" si="7"/>
        <v>3</v>
      </c>
      <c r="H105" s="394" t="str">
        <f>IF(ISBLANK(VLOOKUP(B105,Prototypenschutz!$C$3:$D$25,2,FALSE)),"",VLOOKUP(B105,Prototypenschutz!$C$3:$D$25,2,FALSE))</f>
        <v/>
      </c>
      <c r="I105" s="392"/>
      <c r="J105" s="200" t="str">
        <f t="shared" si="6"/>
        <v/>
      </c>
      <c r="AH105" s="201"/>
      <c r="AI105" s="201"/>
      <c r="AJ105" s="201"/>
      <c r="AK105" s="201"/>
      <c r="AL105" s="201"/>
      <c r="AM105" s="201"/>
      <c r="AN105" s="201"/>
    </row>
    <row r="106" spans="1:40" ht="20.25" customHeight="1" x14ac:dyDescent="0.3">
      <c r="B106" s="219"/>
      <c r="C106" s="325"/>
      <c r="D106" s="201"/>
      <c r="E106" s="201"/>
      <c r="F106" s="201"/>
      <c r="G106" s="222">
        <f>SUM(G85:G105)/COUNT(G85:G105)</f>
        <v>3</v>
      </c>
      <c r="H106" s="221" t="str">
        <f>IF(COUNT(H85:H105)=0,"",SUM(H85:H105)/COUNT(H85:H105))</f>
        <v/>
      </c>
      <c r="I106" s="220"/>
      <c r="J106" s="357" t="str">
        <f>IF(COUNT(J85:J105)=0,"",SUM(J85:J105)/COUNT(J85:J105))</f>
        <v/>
      </c>
      <c r="N106" s="358"/>
      <c r="AH106" s="201"/>
      <c r="AI106" s="201"/>
      <c r="AJ106" s="201"/>
      <c r="AK106" s="201"/>
      <c r="AL106" s="201"/>
      <c r="AM106" s="201"/>
      <c r="AN106" s="201"/>
    </row>
    <row r="107" spans="1:40" ht="20.25" customHeight="1" x14ac:dyDescent="0.3">
      <c r="B107" s="201"/>
      <c r="C107" s="201"/>
      <c r="D107" s="201"/>
      <c r="E107" s="201"/>
      <c r="F107" s="201"/>
      <c r="G107" s="200"/>
      <c r="H107" s="209"/>
      <c r="I107" s="220"/>
      <c r="J107" s="209"/>
      <c r="N107" s="358"/>
      <c r="AH107" s="201"/>
      <c r="AI107" s="201"/>
      <c r="AJ107" s="201"/>
      <c r="AK107" s="201"/>
      <c r="AL107" s="201"/>
      <c r="AM107" s="201"/>
      <c r="AN107" s="201"/>
    </row>
    <row r="108" spans="1:40" x14ac:dyDescent="0.3">
      <c r="B108" s="201"/>
      <c r="C108" s="201"/>
      <c r="D108" s="201"/>
      <c r="E108" s="201"/>
      <c r="F108" s="201"/>
      <c r="G108" s="222">
        <f>IF(COUNT(G86:G105,G24:G75)=0,"",SUM(G86:G105,G24:G75)/COUNT(G86:G105,G24:G75))</f>
        <v>3</v>
      </c>
      <c r="H108" s="222" t="str">
        <f>IF(COUNT(H85:H105,H24:H75)=0,"",SUM(H85:H105,H24:H75)/COUNT(H85:H105,H24:H75))</f>
        <v/>
      </c>
      <c r="I108" s="223"/>
      <c r="J108" s="359" t="str">
        <f>IF(COUNT(J85:J105,J24:J75)=0,"",SUM(J85:J105,J24:J75)/COUNT(J85:J105,J24:J75))</f>
        <v/>
      </c>
      <c r="N108" s="358"/>
      <c r="AH108" s="201"/>
      <c r="AI108" s="201"/>
      <c r="AJ108" s="201"/>
      <c r="AK108" s="201"/>
      <c r="AL108" s="201"/>
      <c r="AM108" s="201"/>
      <c r="AN108" s="201"/>
    </row>
    <row r="109" spans="1:40" x14ac:dyDescent="0.3">
      <c r="B109" s="201"/>
      <c r="C109" s="201"/>
      <c r="D109" s="201"/>
      <c r="E109" s="201"/>
      <c r="F109" s="201"/>
      <c r="G109" s="201"/>
      <c r="H109" s="201"/>
      <c r="N109" s="358"/>
      <c r="AH109" s="201"/>
      <c r="AI109" s="201"/>
      <c r="AJ109" s="201"/>
      <c r="AK109" s="201"/>
      <c r="AL109" s="201"/>
      <c r="AM109" s="201"/>
      <c r="AN109" s="201"/>
    </row>
    <row r="110" spans="1:40" x14ac:dyDescent="0.3">
      <c r="B110" s="201"/>
      <c r="C110" s="201"/>
      <c r="D110" s="201"/>
      <c r="E110" s="201"/>
      <c r="F110" s="201"/>
      <c r="G110" s="201"/>
      <c r="N110" s="358"/>
      <c r="AH110" s="201"/>
      <c r="AI110" s="201"/>
      <c r="AJ110" s="201"/>
      <c r="AK110" s="201"/>
      <c r="AL110" s="201"/>
      <c r="AM110" s="201"/>
      <c r="AN110" s="201"/>
    </row>
    <row r="111" spans="1:40" x14ac:dyDescent="0.3">
      <c r="B111" s="201"/>
      <c r="C111" s="201"/>
      <c r="D111" s="201"/>
      <c r="E111" s="201"/>
      <c r="F111" s="201"/>
      <c r="G111" s="201"/>
      <c r="N111" s="358"/>
      <c r="AH111" s="201"/>
      <c r="AI111" s="201"/>
      <c r="AJ111" s="201"/>
      <c r="AK111" s="201"/>
      <c r="AL111" s="201"/>
      <c r="AM111" s="201"/>
      <c r="AN111" s="201"/>
    </row>
    <row r="112" spans="1:40" ht="55.5" customHeight="1" x14ac:dyDescent="0.3">
      <c r="B112" s="424"/>
      <c r="C112" s="425"/>
      <c r="D112" s="425"/>
      <c r="E112" s="425"/>
      <c r="F112" s="425"/>
      <c r="G112" s="191"/>
      <c r="H112" s="189"/>
      <c r="N112" s="358"/>
      <c r="AH112" s="201"/>
      <c r="AI112" s="201"/>
      <c r="AJ112" s="201"/>
      <c r="AK112" s="201"/>
      <c r="AL112" s="201"/>
      <c r="AM112" s="201"/>
      <c r="AN112" s="201"/>
    </row>
    <row r="113" spans="2:40" ht="33.75" customHeight="1" x14ac:dyDescent="0.3">
      <c r="B113" s="201"/>
      <c r="C113" s="201"/>
      <c r="D113" s="201"/>
      <c r="E113" s="201"/>
      <c r="F113" s="201"/>
      <c r="G113" s="201"/>
      <c r="N113" s="358"/>
      <c r="AH113" s="201"/>
      <c r="AI113" s="201"/>
      <c r="AJ113" s="201"/>
      <c r="AK113" s="201"/>
      <c r="AL113" s="201"/>
      <c r="AM113" s="201"/>
      <c r="AN113" s="201"/>
    </row>
    <row r="114" spans="2:40" x14ac:dyDescent="0.3">
      <c r="N114" s="358"/>
      <c r="AH114" s="201"/>
      <c r="AI114" s="201"/>
      <c r="AJ114" s="201"/>
      <c r="AK114" s="201"/>
      <c r="AL114" s="201"/>
      <c r="AM114" s="201"/>
      <c r="AN114" s="201"/>
    </row>
    <row r="115" spans="2:40" x14ac:dyDescent="0.3">
      <c r="N115" s="358"/>
      <c r="AH115" s="201"/>
      <c r="AI115" s="201"/>
      <c r="AJ115" s="201"/>
      <c r="AK115" s="201"/>
      <c r="AL115" s="201"/>
      <c r="AM115" s="201"/>
      <c r="AN115" s="201"/>
    </row>
    <row r="116" spans="2:40" x14ac:dyDescent="0.3">
      <c r="N116" s="358"/>
      <c r="AH116" s="201"/>
      <c r="AI116" s="201"/>
      <c r="AJ116" s="201"/>
      <c r="AK116" s="201"/>
      <c r="AL116" s="201"/>
      <c r="AM116" s="201"/>
      <c r="AN116" s="201"/>
    </row>
    <row r="117" spans="2:40" x14ac:dyDescent="0.3">
      <c r="N117" s="358"/>
      <c r="AH117" s="201"/>
      <c r="AI117" s="201"/>
      <c r="AJ117" s="201"/>
      <c r="AK117" s="201"/>
      <c r="AL117" s="201"/>
      <c r="AM117" s="201"/>
      <c r="AN117" s="201"/>
    </row>
    <row r="118" spans="2:40" x14ac:dyDescent="0.3">
      <c r="N118" s="358"/>
      <c r="AH118" s="201"/>
      <c r="AI118" s="201"/>
      <c r="AJ118" s="201"/>
      <c r="AK118" s="201"/>
      <c r="AL118" s="201"/>
      <c r="AM118" s="201"/>
      <c r="AN118" s="201"/>
    </row>
    <row r="119" spans="2:40" x14ac:dyDescent="0.3">
      <c r="N119" s="358"/>
      <c r="AH119" s="201"/>
      <c r="AI119" s="201"/>
      <c r="AJ119" s="201"/>
      <c r="AK119" s="201"/>
      <c r="AL119" s="201"/>
      <c r="AM119" s="201"/>
      <c r="AN119" s="201"/>
    </row>
    <row r="120" spans="2:40" x14ac:dyDescent="0.3">
      <c r="N120" s="358"/>
      <c r="AH120" s="201"/>
      <c r="AI120" s="201"/>
      <c r="AJ120" s="201"/>
      <c r="AK120" s="201"/>
      <c r="AL120" s="201"/>
      <c r="AM120" s="201"/>
      <c r="AN120" s="201"/>
    </row>
    <row r="121" spans="2:40" x14ac:dyDescent="0.3">
      <c r="N121" s="358"/>
      <c r="AH121" s="201"/>
      <c r="AI121" s="201"/>
      <c r="AJ121" s="201"/>
      <c r="AK121" s="201"/>
      <c r="AL121" s="201"/>
      <c r="AM121" s="201"/>
      <c r="AN121" s="201"/>
    </row>
    <row r="122" spans="2:40" x14ac:dyDescent="0.3">
      <c r="N122" s="358"/>
      <c r="AH122" s="201"/>
      <c r="AI122" s="201"/>
      <c r="AJ122" s="201"/>
      <c r="AK122" s="201"/>
      <c r="AL122" s="201"/>
      <c r="AM122" s="201"/>
      <c r="AN122" s="201"/>
    </row>
    <row r="123" spans="2:40" x14ac:dyDescent="0.3">
      <c r="N123" s="358"/>
      <c r="AH123" s="201"/>
      <c r="AI123" s="201"/>
      <c r="AJ123" s="201"/>
      <c r="AK123" s="201"/>
      <c r="AL123" s="201"/>
      <c r="AM123" s="201"/>
      <c r="AN123" s="201"/>
    </row>
    <row r="124" spans="2:40" x14ac:dyDescent="0.3">
      <c r="N124" s="358"/>
      <c r="AH124" s="201"/>
      <c r="AI124" s="201"/>
      <c r="AJ124" s="201"/>
      <c r="AK124" s="201"/>
      <c r="AL124" s="201"/>
      <c r="AM124" s="201"/>
      <c r="AN124" s="201"/>
    </row>
    <row r="125" spans="2:40" x14ac:dyDescent="0.3">
      <c r="N125" s="358"/>
      <c r="AH125" s="201"/>
      <c r="AI125" s="201"/>
      <c r="AJ125" s="201"/>
      <c r="AK125" s="201"/>
      <c r="AL125" s="201"/>
      <c r="AM125" s="201"/>
      <c r="AN125" s="201"/>
    </row>
    <row r="126" spans="2:40" x14ac:dyDescent="0.3">
      <c r="N126" s="358"/>
      <c r="AH126" s="201"/>
      <c r="AI126" s="201"/>
      <c r="AJ126" s="201"/>
      <c r="AK126" s="201"/>
      <c r="AL126" s="201"/>
      <c r="AM126" s="201"/>
      <c r="AN126" s="201"/>
    </row>
    <row r="127" spans="2:40" x14ac:dyDescent="0.3">
      <c r="N127" s="358"/>
      <c r="AH127" s="201"/>
      <c r="AI127" s="201"/>
      <c r="AJ127" s="201"/>
      <c r="AK127" s="201"/>
      <c r="AL127" s="201"/>
      <c r="AM127" s="201"/>
      <c r="AN127" s="201"/>
    </row>
    <row r="128" spans="2:40" x14ac:dyDescent="0.3">
      <c r="N128" s="358"/>
      <c r="AH128" s="201"/>
      <c r="AI128" s="201"/>
      <c r="AJ128" s="201"/>
      <c r="AK128" s="201"/>
      <c r="AL128" s="201"/>
      <c r="AM128" s="201"/>
      <c r="AN128" s="201"/>
    </row>
    <row r="129" spans="14:40" x14ac:dyDescent="0.3">
      <c r="N129" s="358"/>
      <c r="AH129" s="201"/>
      <c r="AI129" s="201"/>
      <c r="AJ129" s="201"/>
      <c r="AK129" s="201"/>
      <c r="AL129" s="201"/>
      <c r="AM129" s="201"/>
      <c r="AN129" s="201"/>
    </row>
    <row r="130" spans="14:40" x14ac:dyDescent="0.3">
      <c r="N130" s="358"/>
      <c r="AH130" s="201"/>
      <c r="AI130" s="201"/>
      <c r="AJ130" s="201"/>
      <c r="AK130" s="201"/>
      <c r="AL130" s="201"/>
      <c r="AM130" s="201"/>
      <c r="AN130" s="201"/>
    </row>
    <row r="131" spans="14:40" x14ac:dyDescent="0.3">
      <c r="N131" s="358"/>
      <c r="AH131" s="201"/>
      <c r="AI131" s="201"/>
      <c r="AJ131" s="201"/>
      <c r="AK131" s="201"/>
      <c r="AL131" s="201"/>
      <c r="AM131" s="201"/>
      <c r="AN131" s="201"/>
    </row>
    <row r="132" spans="14:40" x14ac:dyDescent="0.3">
      <c r="N132" s="358"/>
      <c r="AH132" s="201"/>
      <c r="AI132" s="201"/>
      <c r="AJ132" s="201"/>
      <c r="AK132" s="201"/>
      <c r="AL132" s="201"/>
      <c r="AM132" s="201"/>
      <c r="AN132" s="201"/>
    </row>
    <row r="133" spans="14:40" x14ac:dyDescent="0.3">
      <c r="N133" s="358"/>
      <c r="AH133" s="201"/>
      <c r="AI133" s="201"/>
      <c r="AJ133" s="201"/>
      <c r="AK133" s="201"/>
      <c r="AL133" s="201"/>
      <c r="AM133" s="201"/>
      <c r="AN133" s="201"/>
    </row>
    <row r="134" spans="14:40" x14ac:dyDescent="0.3">
      <c r="N134" s="358"/>
      <c r="AH134" s="201"/>
      <c r="AI134" s="201"/>
      <c r="AJ134" s="201"/>
      <c r="AK134" s="201"/>
      <c r="AL134" s="201"/>
      <c r="AM134" s="201"/>
      <c r="AN134" s="201"/>
    </row>
    <row r="135" spans="14:40" x14ac:dyDescent="0.3">
      <c r="N135" s="358"/>
      <c r="AH135" s="201"/>
      <c r="AI135" s="201"/>
      <c r="AJ135" s="201"/>
      <c r="AK135" s="201"/>
      <c r="AL135" s="201"/>
      <c r="AM135" s="201"/>
      <c r="AN135" s="201"/>
    </row>
    <row r="136" spans="14:40" x14ac:dyDescent="0.3">
      <c r="N136" s="358"/>
      <c r="AH136" s="201"/>
      <c r="AI136" s="201"/>
      <c r="AJ136" s="201"/>
      <c r="AK136" s="201"/>
      <c r="AL136" s="201"/>
      <c r="AM136" s="201"/>
      <c r="AN136" s="201"/>
    </row>
    <row r="137" spans="14:40" x14ac:dyDescent="0.3">
      <c r="N137" s="358"/>
      <c r="AH137" s="201"/>
      <c r="AI137" s="201"/>
      <c r="AJ137" s="201"/>
      <c r="AK137" s="201"/>
      <c r="AL137" s="201"/>
      <c r="AM137" s="201"/>
      <c r="AN137" s="201"/>
    </row>
    <row r="138" spans="14:40" x14ac:dyDescent="0.3">
      <c r="N138" s="358"/>
      <c r="AH138" s="201"/>
      <c r="AI138" s="201"/>
      <c r="AJ138" s="201"/>
      <c r="AK138" s="201"/>
      <c r="AL138" s="201"/>
      <c r="AM138" s="201"/>
      <c r="AN138" s="201"/>
    </row>
    <row r="139" spans="14:40" x14ac:dyDescent="0.3">
      <c r="N139" s="358"/>
      <c r="AH139" s="201"/>
      <c r="AI139" s="201"/>
      <c r="AJ139" s="201"/>
      <c r="AK139" s="201"/>
      <c r="AL139" s="201"/>
      <c r="AM139" s="201"/>
      <c r="AN139" s="201"/>
    </row>
    <row r="140" spans="14:40" x14ac:dyDescent="0.3">
      <c r="N140" s="358"/>
      <c r="AH140" s="201"/>
      <c r="AI140" s="201"/>
      <c r="AJ140" s="201"/>
      <c r="AK140" s="201"/>
      <c r="AL140" s="201"/>
      <c r="AM140" s="201"/>
      <c r="AN140" s="201"/>
    </row>
    <row r="141" spans="14:40" x14ac:dyDescent="0.3">
      <c r="N141" s="358"/>
      <c r="AH141" s="201"/>
      <c r="AI141" s="201"/>
      <c r="AJ141" s="201"/>
      <c r="AK141" s="201"/>
      <c r="AL141" s="201"/>
      <c r="AM141" s="201"/>
      <c r="AN141" s="201"/>
    </row>
    <row r="142" spans="14:40" x14ac:dyDescent="0.3">
      <c r="N142" s="358"/>
      <c r="AH142" s="201"/>
      <c r="AI142" s="201"/>
      <c r="AJ142" s="201"/>
      <c r="AK142" s="201"/>
      <c r="AL142" s="201"/>
      <c r="AM142" s="201"/>
      <c r="AN142" s="201"/>
    </row>
    <row r="143" spans="14:40" x14ac:dyDescent="0.3">
      <c r="N143" s="358"/>
      <c r="AH143" s="201"/>
      <c r="AI143" s="201"/>
      <c r="AJ143" s="201"/>
    </row>
    <row r="144" spans="14:40" x14ac:dyDescent="0.3">
      <c r="AH144" s="201"/>
      <c r="AI144" s="201"/>
      <c r="AJ144" s="201"/>
    </row>
    <row r="145" spans="34:36" x14ac:dyDescent="0.3">
      <c r="AH145" s="201"/>
      <c r="AI145" s="201"/>
      <c r="AJ145" s="201"/>
    </row>
    <row r="146" spans="34:36" x14ac:dyDescent="0.3">
      <c r="AH146" s="201"/>
      <c r="AI146" s="201"/>
      <c r="AJ146" s="201"/>
    </row>
    <row r="147" spans="34:36" x14ac:dyDescent="0.3">
      <c r="AH147" s="201"/>
      <c r="AI147" s="201"/>
      <c r="AJ147" s="201"/>
    </row>
    <row r="148" spans="34:36" x14ac:dyDescent="0.3">
      <c r="AH148" s="201"/>
      <c r="AI148" s="201"/>
      <c r="AJ148" s="201"/>
    </row>
    <row r="149" spans="34:36" x14ac:dyDescent="0.3">
      <c r="AH149" s="201"/>
      <c r="AI149" s="201"/>
      <c r="AJ149" s="201"/>
    </row>
    <row r="150" spans="34:36" x14ac:dyDescent="0.3">
      <c r="AH150" s="201"/>
      <c r="AI150" s="201"/>
      <c r="AJ150" s="201"/>
    </row>
    <row r="151" spans="34:36" x14ac:dyDescent="0.3">
      <c r="AH151" s="201"/>
      <c r="AI151" s="201"/>
      <c r="AJ151" s="201"/>
    </row>
    <row r="152" spans="34:36" x14ac:dyDescent="0.3">
      <c r="AH152" s="201"/>
      <c r="AI152" s="201"/>
      <c r="AJ152" s="201"/>
    </row>
    <row r="153" spans="34:36" x14ac:dyDescent="0.3">
      <c r="AH153" s="201"/>
      <c r="AI153" s="201"/>
      <c r="AJ153" s="201"/>
    </row>
    <row r="154" spans="34:36" x14ac:dyDescent="0.3">
      <c r="AH154" s="201"/>
      <c r="AI154" s="201"/>
      <c r="AJ154" s="201"/>
    </row>
    <row r="155" spans="34:36" x14ac:dyDescent="0.3">
      <c r="AH155" s="201"/>
      <c r="AI155" s="201"/>
      <c r="AJ155" s="201"/>
    </row>
    <row r="156" spans="34:36" x14ac:dyDescent="0.3">
      <c r="AH156" s="201"/>
      <c r="AI156" s="201"/>
      <c r="AJ156" s="201"/>
    </row>
    <row r="157" spans="34:36" x14ac:dyDescent="0.3">
      <c r="AH157" s="201"/>
      <c r="AI157" s="201"/>
      <c r="AJ157" s="201"/>
    </row>
    <row r="158" spans="34:36" x14ac:dyDescent="0.3">
      <c r="AH158" s="201"/>
      <c r="AI158" s="201"/>
      <c r="AJ158" s="201"/>
    </row>
    <row r="159" spans="34:36" x14ac:dyDescent="0.3">
      <c r="AH159" s="201"/>
      <c r="AI159" s="201"/>
      <c r="AJ159" s="201"/>
    </row>
    <row r="160" spans="34:36" x14ac:dyDescent="0.3">
      <c r="AH160" s="201"/>
      <c r="AI160" s="201"/>
      <c r="AJ160" s="201"/>
    </row>
    <row r="161" spans="34:36" x14ac:dyDescent="0.3">
      <c r="AH161" s="201"/>
      <c r="AI161" s="201"/>
      <c r="AJ161" s="201"/>
    </row>
    <row r="162" spans="34:36" x14ac:dyDescent="0.3">
      <c r="AH162" s="201"/>
      <c r="AI162" s="201"/>
      <c r="AJ162" s="201"/>
    </row>
    <row r="163" spans="34:36" x14ac:dyDescent="0.3">
      <c r="AH163" s="201"/>
      <c r="AI163" s="201"/>
      <c r="AJ163" s="201"/>
    </row>
    <row r="164" spans="34:36" x14ac:dyDescent="0.3">
      <c r="AH164" s="201"/>
      <c r="AI164" s="201"/>
      <c r="AJ164" s="201"/>
    </row>
    <row r="165" spans="34:36" x14ac:dyDescent="0.3">
      <c r="AH165" s="201"/>
      <c r="AI165" s="201"/>
      <c r="AJ165" s="201"/>
    </row>
    <row r="166" spans="34:36" x14ac:dyDescent="0.3">
      <c r="AH166" s="201"/>
      <c r="AI166" s="201"/>
      <c r="AJ166" s="201"/>
    </row>
    <row r="167" spans="34:36" x14ac:dyDescent="0.3">
      <c r="AH167" s="201"/>
      <c r="AI167" s="201"/>
      <c r="AJ167" s="201"/>
    </row>
    <row r="168" spans="34:36" x14ac:dyDescent="0.3">
      <c r="AH168" s="201"/>
      <c r="AI168" s="201"/>
      <c r="AJ168" s="201"/>
    </row>
    <row r="169" spans="34:36" x14ac:dyDescent="0.3">
      <c r="AH169" s="201"/>
      <c r="AI169" s="201"/>
      <c r="AJ169" s="201"/>
    </row>
    <row r="170" spans="34:36" x14ac:dyDescent="0.3">
      <c r="AH170" s="201"/>
      <c r="AI170" s="201"/>
      <c r="AJ170" s="201"/>
    </row>
    <row r="171" spans="34:36" x14ac:dyDescent="0.3">
      <c r="AH171" s="201"/>
      <c r="AI171" s="201"/>
      <c r="AJ171" s="201"/>
    </row>
    <row r="172" spans="34:36" x14ac:dyDescent="0.3">
      <c r="AH172" s="201"/>
      <c r="AI172" s="201"/>
      <c r="AJ172" s="201"/>
    </row>
    <row r="173" spans="34:36" x14ac:dyDescent="0.3">
      <c r="AH173" s="201"/>
      <c r="AI173" s="201"/>
      <c r="AJ173" s="201"/>
    </row>
    <row r="174" spans="34:36" x14ac:dyDescent="0.3">
      <c r="AH174" s="201"/>
      <c r="AI174" s="201"/>
      <c r="AJ174" s="201"/>
    </row>
    <row r="175" spans="34:36" x14ac:dyDescent="0.3">
      <c r="AH175" s="201"/>
      <c r="AI175" s="201"/>
      <c r="AJ175" s="201"/>
    </row>
    <row r="176" spans="34:36" x14ac:dyDescent="0.3">
      <c r="AH176" s="201"/>
      <c r="AI176" s="201"/>
      <c r="AJ176" s="201"/>
    </row>
    <row r="177" spans="34:36" x14ac:dyDescent="0.3">
      <c r="AH177" s="201"/>
      <c r="AI177" s="201"/>
      <c r="AJ177" s="201"/>
    </row>
    <row r="178" spans="34:36" x14ac:dyDescent="0.3">
      <c r="AH178" s="201"/>
      <c r="AI178" s="201"/>
      <c r="AJ178" s="201"/>
    </row>
    <row r="179" spans="34:36" x14ac:dyDescent="0.3">
      <c r="AH179" s="201"/>
      <c r="AI179" s="201"/>
      <c r="AJ179" s="201"/>
    </row>
    <row r="180" spans="34:36" x14ac:dyDescent="0.3">
      <c r="AH180" s="201"/>
      <c r="AI180" s="201"/>
      <c r="AJ180" s="201"/>
    </row>
    <row r="181" spans="34:36" x14ac:dyDescent="0.3">
      <c r="AH181" s="201"/>
      <c r="AI181" s="201"/>
      <c r="AJ181" s="201"/>
    </row>
    <row r="182" spans="34:36" x14ac:dyDescent="0.3">
      <c r="AH182" s="201"/>
      <c r="AI182" s="201"/>
      <c r="AJ182" s="201"/>
    </row>
    <row r="183" spans="34:36" x14ac:dyDescent="0.3">
      <c r="AH183" s="201"/>
      <c r="AI183" s="201"/>
      <c r="AJ183" s="201"/>
    </row>
    <row r="184" spans="34:36" x14ac:dyDescent="0.3">
      <c r="AH184" s="201"/>
      <c r="AI184" s="201"/>
      <c r="AJ184" s="201"/>
    </row>
    <row r="185" spans="34:36" x14ac:dyDescent="0.3">
      <c r="AH185" s="201"/>
      <c r="AI185" s="201"/>
      <c r="AJ185" s="201"/>
    </row>
    <row r="186" spans="34:36" x14ac:dyDescent="0.3">
      <c r="AH186" s="201"/>
      <c r="AI186" s="201"/>
      <c r="AJ186" s="201"/>
    </row>
    <row r="187" spans="34:36" x14ac:dyDescent="0.3">
      <c r="AH187" s="201"/>
      <c r="AI187" s="201"/>
      <c r="AJ187" s="201"/>
    </row>
    <row r="188" spans="34:36" x14ac:dyDescent="0.3">
      <c r="AH188" s="201"/>
      <c r="AI188" s="201"/>
      <c r="AJ188" s="201"/>
    </row>
    <row r="189" spans="34:36" x14ac:dyDescent="0.3">
      <c r="AH189" s="201"/>
      <c r="AI189" s="201"/>
      <c r="AJ189" s="201"/>
    </row>
    <row r="190" spans="34:36" x14ac:dyDescent="0.3">
      <c r="AH190" s="201"/>
      <c r="AI190" s="201"/>
      <c r="AJ190" s="201"/>
    </row>
    <row r="191" spans="34:36" x14ac:dyDescent="0.3">
      <c r="AH191" s="201"/>
      <c r="AI191" s="201"/>
      <c r="AJ191" s="201"/>
    </row>
    <row r="192" spans="34:36" x14ac:dyDescent="0.3">
      <c r="AH192" s="201"/>
      <c r="AI192" s="201"/>
      <c r="AJ192" s="201"/>
    </row>
    <row r="193" spans="34:36" x14ac:dyDescent="0.3">
      <c r="AH193" s="201"/>
      <c r="AI193" s="201"/>
      <c r="AJ193" s="201"/>
    </row>
    <row r="194" spans="34:36" x14ac:dyDescent="0.3">
      <c r="AH194" s="201"/>
      <c r="AI194" s="201"/>
      <c r="AJ194" s="201"/>
    </row>
    <row r="195" spans="34:36" x14ac:dyDescent="0.3">
      <c r="AH195" s="201"/>
      <c r="AI195" s="201"/>
      <c r="AJ195" s="201"/>
    </row>
    <row r="196" spans="34:36" x14ac:dyDescent="0.3">
      <c r="AH196" s="201"/>
      <c r="AI196" s="201"/>
      <c r="AJ196" s="201"/>
    </row>
    <row r="197" spans="34:36" x14ac:dyDescent="0.3">
      <c r="AH197" s="201"/>
      <c r="AI197" s="201"/>
      <c r="AJ197" s="201"/>
    </row>
    <row r="198" spans="34:36" x14ac:dyDescent="0.3">
      <c r="AH198" s="201"/>
      <c r="AI198" s="201"/>
      <c r="AJ198" s="201"/>
    </row>
    <row r="199" spans="34:36" x14ac:dyDescent="0.3">
      <c r="AH199" s="201"/>
      <c r="AI199" s="201"/>
      <c r="AJ199" s="201"/>
    </row>
    <row r="200" spans="34:36" x14ac:dyDescent="0.3">
      <c r="AH200" s="201"/>
      <c r="AI200" s="201"/>
      <c r="AJ200" s="201"/>
    </row>
    <row r="201" spans="34:36" x14ac:dyDescent="0.3">
      <c r="AH201" s="201"/>
      <c r="AI201" s="201"/>
      <c r="AJ201" s="201"/>
    </row>
    <row r="202" spans="34:36" x14ac:dyDescent="0.3">
      <c r="AH202" s="201"/>
      <c r="AI202" s="201"/>
      <c r="AJ202" s="201"/>
    </row>
    <row r="203" spans="34:36" x14ac:dyDescent="0.3">
      <c r="AH203" s="201"/>
      <c r="AI203" s="201"/>
      <c r="AJ203" s="201"/>
    </row>
    <row r="204" spans="34:36" x14ac:dyDescent="0.3">
      <c r="AH204" s="201"/>
      <c r="AI204" s="201"/>
      <c r="AJ204" s="201"/>
    </row>
    <row r="205" spans="34:36" x14ac:dyDescent="0.3">
      <c r="AH205" s="201"/>
      <c r="AI205" s="201"/>
      <c r="AJ205" s="201"/>
    </row>
    <row r="206" spans="34:36" x14ac:dyDescent="0.3">
      <c r="AH206" s="201"/>
      <c r="AI206" s="201"/>
      <c r="AJ206" s="201"/>
    </row>
    <row r="207" spans="34:36" x14ac:dyDescent="0.3">
      <c r="AH207" s="201"/>
      <c r="AI207" s="201"/>
      <c r="AJ207" s="201"/>
    </row>
    <row r="208" spans="34:36" x14ac:dyDescent="0.3">
      <c r="AH208" s="201"/>
      <c r="AI208" s="201"/>
      <c r="AJ208" s="201"/>
    </row>
    <row r="209" spans="34:36" x14ac:dyDescent="0.3">
      <c r="AH209" s="201"/>
      <c r="AI209" s="201"/>
      <c r="AJ209" s="201"/>
    </row>
    <row r="210" spans="34:36" x14ac:dyDescent="0.3">
      <c r="AH210" s="201"/>
      <c r="AI210" s="201"/>
      <c r="AJ210" s="201"/>
    </row>
    <row r="211" spans="34:36" x14ac:dyDescent="0.3">
      <c r="AH211" s="201"/>
      <c r="AI211" s="201"/>
      <c r="AJ211" s="201"/>
    </row>
    <row r="212" spans="34:36" x14ac:dyDescent="0.3">
      <c r="AH212" s="201"/>
      <c r="AI212" s="201"/>
      <c r="AJ212" s="201"/>
    </row>
    <row r="213" spans="34:36" x14ac:dyDescent="0.3">
      <c r="AH213" s="201"/>
      <c r="AI213" s="201"/>
      <c r="AJ213" s="201"/>
    </row>
    <row r="214" spans="34:36" x14ac:dyDescent="0.3">
      <c r="AH214" s="201"/>
      <c r="AI214" s="201"/>
      <c r="AJ214" s="201"/>
    </row>
    <row r="215" spans="34:36" x14ac:dyDescent="0.3">
      <c r="AH215" s="201"/>
      <c r="AI215" s="201"/>
      <c r="AJ215" s="201"/>
    </row>
    <row r="216" spans="34:36" x14ac:dyDescent="0.3">
      <c r="AH216" s="201"/>
      <c r="AI216" s="201"/>
      <c r="AJ216" s="201"/>
    </row>
    <row r="217" spans="34:36" x14ac:dyDescent="0.3">
      <c r="AH217" s="201"/>
      <c r="AI217" s="201"/>
      <c r="AJ217" s="201"/>
    </row>
    <row r="218" spans="34:36" x14ac:dyDescent="0.3">
      <c r="AH218" s="201"/>
      <c r="AI218" s="201"/>
      <c r="AJ218" s="201"/>
    </row>
    <row r="219" spans="34:36" x14ac:dyDescent="0.3">
      <c r="AH219" s="201"/>
      <c r="AI219" s="201"/>
      <c r="AJ219" s="201"/>
    </row>
    <row r="220" spans="34:36" x14ac:dyDescent="0.3">
      <c r="AH220" s="201"/>
      <c r="AI220" s="201"/>
      <c r="AJ220" s="201"/>
    </row>
    <row r="221" spans="34:36" x14ac:dyDescent="0.3">
      <c r="AH221" s="201"/>
      <c r="AI221" s="201"/>
      <c r="AJ221" s="201"/>
    </row>
    <row r="222" spans="34:36" x14ac:dyDescent="0.3">
      <c r="AH222" s="201"/>
      <c r="AI222" s="201"/>
      <c r="AJ222" s="201"/>
    </row>
    <row r="223" spans="34:36" x14ac:dyDescent="0.3">
      <c r="AH223" s="201"/>
      <c r="AI223" s="201"/>
      <c r="AJ223" s="201"/>
    </row>
    <row r="224" spans="34:36" x14ac:dyDescent="0.3">
      <c r="AH224" s="201"/>
      <c r="AI224" s="201"/>
      <c r="AJ224" s="201"/>
    </row>
    <row r="225" spans="34:36" x14ac:dyDescent="0.3">
      <c r="AH225" s="201"/>
      <c r="AI225" s="201"/>
      <c r="AJ225" s="201"/>
    </row>
    <row r="226" spans="34:36" x14ac:dyDescent="0.3">
      <c r="AH226" s="201"/>
      <c r="AI226" s="201"/>
      <c r="AJ226" s="201"/>
    </row>
    <row r="227" spans="34:36" x14ac:dyDescent="0.3">
      <c r="AH227" s="201"/>
      <c r="AI227" s="201"/>
      <c r="AJ227" s="201"/>
    </row>
    <row r="228" spans="34:36" x14ac:dyDescent="0.3">
      <c r="AH228" s="201"/>
      <c r="AI228" s="201"/>
      <c r="AJ228" s="201"/>
    </row>
    <row r="229" spans="34:36" x14ac:dyDescent="0.3">
      <c r="AH229" s="201"/>
      <c r="AI229" s="201"/>
      <c r="AJ229" s="201"/>
    </row>
    <row r="230" spans="34:36" x14ac:dyDescent="0.3">
      <c r="AH230" s="201"/>
      <c r="AI230" s="201"/>
      <c r="AJ230" s="201"/>
    </row>
    <row r="231" spans="34:36" x14ac:dyDescent="0.3">
      <c r="AH231" s="201"/>
      <c r="AI231" s="201"/>
      <c r="AJ231" s="201"/>
    </row>
    <row r="232" spans="34:36" x14ac:dyDescent="0.3">
      <c r="AH232" s="201"/>
      <c r="AI232" s="201"/>
      <c r="AJ232" s="201"/>
    </row>
    <row r="233" spans="34:36" x14ac:dyDescent="0.3">
      <c r="AH233" s="201"/>
      <c r="AI233" s="201"/>
      <c r="AJ233" s="201"/>
    </row>
    <row r="234" spans="34:36" x14ac:dyDescent="0.3">
      <c r="AH234" s="201"/>
      <c r="AI234" s="201"/>
      <c r="AJ234" s="201"/>
    </row>
    <row r="235" spans="34:36" x14ac:dyDescent="0.3">
      <c r="AH235" s="201"/>
      <c r="AI235" s="201"/>
      <c r="AJ235" s="201"/>
    </row>
    <row r="236" spans="34:36" x14ac:dyDescent="0.3">
      <c r="AH236" s="201"/>
      <c r="AI236" s="201"/>
      <c r="AJ236" s="201"/>
    </row>
    <row r="237" spans="34:36" x14ac:dyDescent="0.3">
      <c r="AH237" s="201"/>
      <c r="AI237" s="201"/>
      <c r="AJ237" s="201"/>
    </row>
    <row r="238" spans="34:36" x14ac:dyDescent="0.3">
      <c r="AH238" s="201"/>
      <c r="AI238" s="201"/>
      <c r="AJ238" s="201"/>
    </row>
    <row r="239" spans="34:36" x14ac:dyDescent="0.3">
      <c r="AH239" s="201"/>
      <c r="AI239" s="201"/>
      <c r="AJ239" s="201"/>
    </row>
    <row r="240" spans="34:36" x14ac:dyDescent="0.3">
      <c r="AH240" s="201"/>
      <c r="AI240" s="201"/>
      <c r="AJ240" s="201"/>
    </row>
    <row r="241" spans="34:36" x14ac:dyDescent="0.3">
      <c r="AH241" s="201"/>
      <c r="AI241" s="201"/>
      <c r="AJ241" s="201"/>
    </row>
    <row r="242" spans="34:36" x14ac:dyDescent="0.3">
      <c r="AH242" s="201"/>
      <c r="AI242" s="201"/>
      <c r="AJ242" s="201"/>
    </row>
    <row r="243" spans="34:36" x14ac:dyDescent="0.3">
      <c r="AH243" s="201"/>
      <c r="AI243" s="201"/>
      <c r="AJ243" s="201"/>
    </row>
    <row r="244" spans="34:36" x14ac:dyDescent="0.3">
      <c r="AH244" s="201"/>
      <c r="AI244" s="201"/>
      <c r="AJ244" s="201"/>
    </row>
    <row r="245" spans="34:36" x14ac:dyDescent="0.3">
      <c r="AH245" s="201"/>
      <c r="AI245" s="201"/>
      <c r="AJ245" s="201"/>
    </row>
    <row r="246" spans="34:36" x14ac:dyDescent="0.3">
      <c r="AH246" s="201"/>
      <c r="AI246" s="201"/>
      <c r="AJ246" s="201"/>
    </row>
    <row r="247" spans="34:36" x14ac:dyDescent="0.3">
      <c r="AH247" s="201"/>
      <c r="AI247" s="201"/>
      <c r="AJ247" s="201"/>
    </row>
    <row r="248" spans="34:36" x14ac:dyDescent="0.3">
      <c r="AH248" s="201"/>
      <c r="AI248" s="201"/>
      <c r="AJ248" s="201"/>
    </row>
    <row r="249" spans="34:36" x14ac:dyDescent="0.3">
      <c r="AH249" s="201"/>
      <c r="AI249" s="201"/>
      <c r="AJ249" s="201"/>
    </row>
    <row r="250" spans="34:36" x14ac:dyDescent="0.3">
      <c r="AH250" s="201"/>
      <c r="AI250" s="201"/>
      <c r="AJ250" s="201"/>
    </row>
    <row r="251" spans="34:36" x14ac:dyDescent="0.3">
      <c r="AH251" s="201"/>
      <c r="AI251" s="201"/>
      <c r="AJ251" s="201"/>
    </row>
    <row r="252" spans="34:36" x14ac:dyDescent="0.3">
      <c r="AH252" s="201"/>
      <c r="AI252" s="201"/>
      <c r="AJ252" s="201"/>
    </row>
    <row r="253" spans="34:36" x14ac:dyDescent="0.3">
      <c r="AH253" s="201"/>
      <c r="AI253" s="201"/>
      <c r="AJ253" s="201"/>
    </row>
    <row r="254" spans="34:36" x14ac:dyDescent="0.3">
      <c r="AH254" s="201"/>
      <c r="AI254" s="201"/>
      <c r="AJ254" s="201"/>
    </row>
    <row r="255" spans="34:36" x14ac:dyDescent="0.3">
      <c r="AH255" s="201"/>
      <c r="AI255" s="201"/>
      <c r="AJ255" s="201"/>
    </row>
    <row r="256" spans="34:36" x14ac:dyDescent="0.3">
      <c r="AH256" s="201"/>
      <c r="AI256" s="201"/>
      <c r="AJ256" s="201"/>
    </row>
    <row r="257" spans="34:36" x14ac:dyDescent="0.3">
      <c r="AH257" s="201"/>
      <c r="AI257" s="201"/>
      <c r="AJ257" s="201"/>
    </row>
    <row r="258" spans="34:36" x14ac:dyDescent="0.3">
      <c r="AH258" s="201"/>
      <c r="AI258" s="201"/>
      <c r="AJ258" s="201"/>
    </row>
    <row r="259" spans="34:36" x14ac:dyDescent="0.3">
      <c r="AH259" s="201"/>
      <c r="AI259" s="201"/>
      <c r="AJ259" s="201"/>
    </row>
    <row r="260" spans="34:36" x14ac:dyDescent="0.3">
      <c r="AH260" s="201"/>
      <c r="AI260" s="201"/>
      <c r="AJ260" s="201"/>
    </row>
    <row r="261" spans="34:36" x14ac:dyDescent="0.3">
      <c r="AH261" s="201"/>
      <c r="AI261" s="201"/>
      <c r="AJ261" s="201"/>
    </row>
    <row r="262" spans="34:36" x14ac:dyDescent="0.3">
      <c r="AH262" s="201"/>
      <c r="AI262" s="201"/>
      <c r="AJ262" s="201"/>
    </row>
    <row r="263" spans="34:36" x14ac:dyDescent="0.3">
      <c r="AH263" s="201"/>
      <c r="AI263" s="201"/>
      <c r="AJ263" s="201"/>
    </row>
    <row r="264" spans="34:36" x14ac:dyDescent="0.3">
      <c r="AH264" s="201"/>
      <c r="AI264" s="201"/>
      <c r="AJ264" s="201"/>
    </row>
    <row r="265" spans="34:36" x14ac:dyDescent="0.3">
      <c r="AH265" s="201"/>
      <c r="AI265" s="201"/>
      <c r="AJ265" s="201"/>
    </row>
    <row r="266" spans="34:36" x14ac:dyDescent="0.3">
      <c r="AH266" s="201"/>
      <c r="AI266" s="201"/>
      <c r="AJ266" s="201"/>
    </row>
    <row r="267" spans="34:36" x14ac:dyDescent="0.3">
      <c r="AH267" s="201"/>
      <c r="AI267" s="201"/>
      <c r="AJ267" s="201"/>
    </row>
    <row r="268" spans="34:36" x14ac:dyDescent="0.3">
      <c r="AH268" s="201"/>
      <c r="AI268" s="201"/>
      <c r="AJ268" s="201"/>
    </row>
    <row r="269" spans="34:36" x14ac:dyDescent="0.3">
      <c r="AH269" s="201"/>
      <c r="AI269" s="201"/>
      <c r="AJ269" s="201"/>
    </row>
    <row r="270" spans="34:36" x14ac:dyDescent="0.3">
      <c r="AH270" s="201"/>
      <c r="AI270" s="201"/>
      <c r="AJ270" s="201"/>
    </row>
    <row r="271" spans="34:36" x14ac:dyDescent="0.3">
      <c r="AH271" s="201"/>
      <c r="AI271" s="201"/>
      <c r="AJ271" s="201"/>
    </row>
    <row r="272" spans="34:36" x14ac:dyDescent="0.3">
      <c r="AH272" s="201"/>
      <c r="AI272" s="201"/>
      <c r="AJ272" s="201"/>
    </row>
    <row r="273" spans="34:36" x14ac:dyDescent="0.3">
      <c r="AH273" s="201"/>
      <c r="AI273" s="201"/>
      <c r="AJ273" s="201"/>
    </row>
    <row r="274" spans="34:36" x14ac:dyDescent="0.3">
      <c r="AH274" s="201"/>
      <c r="AI274" s="201"/>
      <c r="AJ274" s="201"/>
    </row>
    <row r="275" spans="34:36" x14ac:dyDescent="0.3">
      <c r="AH275" s="201"/>
      <c r="AI275" s="201"/>
      <c r="AJ275" s="201"/>
    </row>
    <row r="276" spans="34:36" x14ac:dyDescent="0.3">
      <c r="AH276" s="201"/>
      <c r="AI276" s="201"/>
      <c r="AJ276" s="201"/>
    </row>
    <row r="277" spans="34:36" x14ac:dyDescent="0.3">
      <c r="AH277" s="201"/>
      <c r="AI277" s="201"/>
      <c r="AJ277" s="201"/>
    </row>
    <row r="278" spans="34:36" x14ac:dyDescent="0.3">
      <c r="AH278" s="201"/>
      <c r="AI278" s="201"/>
      <c r="AJ278" s="201"/>
    </row>
    <row r="279" spans="34:36" x14ac:dyDescent="0.3">
      <c r="AH279" s="201"/>
      <c r="AI279" s="201"/>
      <c r="AJ279" s="201"/>
    </row>
    <row r="280" spans="34:36" x14ac:dyDescent="0.3">
      <c r="AH280" s="201"/>
      <c r="AI280" s="201"/>
      <c r="AJ280" s="201"/>
    </row>
    <row r="281" spans="34:36" x14ac:dyDescent="0.3">
      <c r="AH281" s="201"/>
      <c r="AI281" s="201"/>
      <c r="AJ281" s="201"/>
    </row>
    <row r="282" spans="34:36" x14ac:dyDescent="0.3">
      <c r="AH282" s="201"/>
      <c r="AI282" s="201"/>
      <c r="AJ282" s="201"/>
    </row>
    <row r="283" spans="34:36" x14ac:dyDescent="0.3">
      <c r="AH283" s="201"/>
      <c r="AI283" s="201"/>
      <c r="AJ283" s="201"/>
    </row>
    <row r="284" spans="34:36" x14ac:dyDescent="0.3">
      <c r="AH284" s="201"/>
      <c r="AI284" s="201"/>
      <c r="AJ284" s="201"/>
    </row>
    <row r="285" spans="34:36" x14ac:dyDescent="0.3">
      <c r="AH285" s="201"/>
      <c r="AI285" s="201"/>
      <c r="AJ285" s="201"/>
    </row>
    <row r="286" spans="34:36" x14ac:dyDescent="0.3">
      <c r="AH286" s="201"/>
      <c r="AI286" s="201"/>
      <c r="AJ286" s="201"/>
    </row>
    <row r="287" spans="34:36" x14ac:dyDescent="0.3">
      <c r="AH287" s="201"/>
      <c r="AI287" s="201"/>
      <c r="AJ287" s="201"/>
    </row>
    <row r="288" spans="34:36" x14ac:dyDescent="0.3">
      <c r="AH288" s="201"/>
      <c r="AI288" s="201"/>
      <c r="AJ288" s="201"/>
    </row>
    <row r="289" spans="34:36" x14ac:dyDescent="0.3">
      <c r="AH289" s="201"/>
      <c r="AI289" s="201"/>
      <c r="AJ289" s="201"/>
    </row>
    <row r="290" spans="34:36" x14ac:dyDescent="0.3">
      <c r="AH290" s="201"/>
      <c r="AI290" s="201"/>
      <c r="AJ290" s="201"/>
    </row>
    <row r="291" spans="34:36" x14ac:dyDescent="0.3">
      <c r="AH291" s="201"/>
      <c r="AI291" s="201"/>
      <c r="AJ291" s="201"/>
    </row>
    <row r="292" spans="34:36" x14ac:dyDescent="0.3">
      <c r="AH292" s="201"/>
      <c r="AI292" s="201"/>
      <c r="AJ292" s="201"/>
    </row>
  </sheetData>
  <mergeCells count="84">
    <mergeCell ref="C23:F23"/>
    <mergeCell ref="C98:F98"/>
    <mergeCell ref="C104:F104"/>
    <mergeCell ref="C105:F105"/>
    <mergeCell ref="C99:F99"/>
    <mergeCell ref="C100:F100"/>
    <mergeCell ref="C101:F101"/>
    <mergeCell ref="C102:F102"/>
    <mergeCell ref="C103:F103"/>
    <mergeCell ref="C94:F94"/>
    <mergeCell ref="C95:F95"/>
    <mergeCell ref="C96:F96"/>
    <mergeCell ref="C97:F97"/>
    <mergeCell ref="C89:F89"/>
    <mergeCell ref="C90:F90"/>
    <mergeCell ref="C91:F91"/>
    <mergeCell ref="C92:F92"/>
    <mergeCell ref="C93:F93"/>
    <mergeCell ref="C84:F84"/>
    <mergeCell ref="C85:F85"/>
    <mergeCell ref="C86:F86"/>
    <mergeCell ref="C87:F87"/>
    <mergeCell ref="C88:F88"/>
    <mergeCell ref="B1:F1"/>
    <mergeCell ref="B6:C6"/>
    <mergeCell ref="B19:F19"/>
    <mergeCell ref="B20:C20"/>
    <mergeCell ref="C22:F22"/>
    <mergeCell ref="B81:C81"/>
    <mergeCell ref="C83:F83"/>
    <mergeCell ref="B112:F112"/>
    <mergeCell ref="C24:F24"/>
    <mergeCell ref="C25:F25"/>
    <mergeCell ref="C26:F26"/>
    <mergeCell ref="C27:F27"/>
    <mergeCell ref="C72:F72"/>
    <mergeCell ref="C28:F28"/>
    <mergeCell ref="C29:F29"/>
    <mergeCell ref="B80:F80"/>
    <mergeCell ref="C30:F30"/>
    <mergeCell ref="C32:F32"/>
    <mergeCell ref="C33:F33"/>
    <mergeCell ref="C34:F34"/>
    <mergeCell ref="C59:F59"/>
    <mergeCell ref="C75:F75"/>
    <mergeCell ref="C61:F61"/>
    <mergeCell ref="C62:F62"/>
    <mergeCell ref="C65:F65"/>
    <mergeCell ref="C66:F66"/>
    <mergeCell ref="C67:F67"/>
    <mergeCell ref="C68:F68"/>
    <mergeCell ref="C74:F74"/>
    <mergeCell ref="C70:F70"/>
    <mergeCell ref="C71:F71"/>
    <mergeCell ref="C73:F73"/>
    <mergeCell ref="C31:F31"/>
    <mergeCell ref="C36:F36"/>
    <mergeCell ref="C37:F37"/>
    <mergeCell ref="C63:F63"/>
    <mergeCell ref="C64:F64"/>
    <mergeCell ref="C44:F44"/>
    <mergeCell ref="C52:F52"/>
    <mergeCell ref="C45:F45"/>
    <mergeCell ref="C35:F35"/>
    <mergeCell ref="C39:F39"/>
    <mergeCell ref="C40:F40"/>
    <mergeCell ref="C41:F41"/>
    <mergeCell ref="C42:F42"/>
    <mergeCell ref="C60:F60"/>
    <mergeCell ref="C46:F46"/>
    <mergeCell ref="C47:F47"/>
    <mergeCell ref="C38:F38"/>
    <mergeCell ref="C43:F43"/>
    <mergeCell ref="C48:F48"/>
    <mergeCell ref="C53:F53"/>
    <mergeCell ref="C69:F69"/>
    <mergeCell ref="C49:F49"/>
    <mergeCell ref="C50:F50"/>
    <mergeCell ref="C51:F51"/>
    <mergeCell ref="C54:F54"/>
    <mergeCell ref="C55:F55"/>
    <mergeCell ref="C56:F56"/>
    <mergeCell ref="C57:F57"/>
    <mergeCell ref="C58:F58"/>
  </mergeCells>
  <phoneticPr fontId="45" type="noConversion"/>
  <conditionalFormatting sqref="D6">
    <cfRule type="cellIs" dxfId="20" priority="1" stopIfTrue="1" operator="between">
      <formula>0</formula>
      <formula>G6 * 0.7</formula>
    </cfRule>
    <cfRule type="cellIs" dxfId="19" priority="2" stopIfTrue="1" operator="between">
      <formula>G6 * 0.7</formula>
      <formula>G6 * 0.9</formula>
    </cfRule>
    <cfRule type="cellIs" dxfId="18" priority="3" stopIfTrue="1" operator="between">
      <formula>G6 * 0.9</formula>
      <formula>G6</formula>
    </cfRule>
  </conditionalFormatting>
  <conditionalFormatting sqref="D20">
    <cfRule type="cellIs" dxfId="17" priority="30" stopIfTrue="1" operator="between">
      <formula>0</formula>
      <formula>G20 * 0.7</formula>
    </cfRule>
    <cfRule type="cellIs" dxfId="16" priority="31" stopIfTrue="1" operator="between">
      <formula>G20 * 0.7</formula>
      <formula>G20 * 0.9</formula>
    </cfRule>
    <cfRule type="cellIs" dxfId="15" priority="32" stopIfTrue="1" operator="between">
      <formula>G20 * 0.9</formula>
      <formula>G20</formula>
    </cfRule>
  </conditionalFormatting>
  <conditionalFormatting sqref="D81">
    <cfRule type="cellIs" dxfId="14" priority="33" stopIfTrue="1" operator="between">
      <formula>0</formula>
      <formula>G81 * 0.7</formula>
    </cfRule>
    <cfRule type="cellIs" dxfId="13" priority="34" stopIfTrue="1" operator="between">
      <formula>G81 * 0.7</formula>
      <formula>G81 * 0.9</formula>
    </cfRule>
    <cfRule type="cellIs" dxfId="12" priority="35" stopIfTrue="1" operator="between">
      <formula>G81 * 0.9</formula>
      <formula>G81</formula>
    </cfRule>
  </conditionalFormatting>
  <conditionalFormatting sqref="H24:H37 H39:H42 H44:H47 H49:H52 H54:H68 H70:H72 H74:H76">
    <cfRule type="cellIs" dxfId="11" priority="7" stopIfTrue="1" operator="equal">
      <formula>"na"</formula>
    </cfRule>
    <cfRule type="cellIs" dxfId="10" priority="8" stopIfTrue="1" operator="lessThanOrEqual">
      <formula>G24-2</formula>
    </cfRule>
    <cfRule type="cellIs" dxfId="9" priority="9" stopIfTrue="1" operator="equal">
      <formula>G24-1</formula>
    </cfRule>
    <cfRule type="cellIs" dxfId="8" priority="10" stopIfTrue="1" operator="greaterThanOrEqual">
      <formula>G24</formula>
    </cfRule>
  </conditionalFormatting>
  <conditionalFormatting sqref="H85:H105">
    <cfRule type="cellIs" dxfId="7" priority="15" stopIfTrue="1" operator="equal">
      <formula>"na"</formula>
    </cfRule>
    <cfRule type="cellIs" dxfId="6" priority="16" stopIfTrue="1" operator="lessThanOrEqual">
      <formula>G85-2</formula>
    </cfRule>
    <cfRule type="cellIs" dxfId="5" priority="17" stopIfTrue="1" operator="equal">
      <formula>G85-1</formula>
    </cfRule>
    <cfRule type="cellIs" dxfId="4" priority="18" stopIfTrue="1" operator="greaterThanOrEqual">
      <formula>G85</formula>
    </cfRule>
    <cfRule type="cellIs" dxfId="3" priority="23" stopIfTrue="1" operator="lessThanOrEqual">
      <formula>G85-2</formula>
    </cfRule>
    <cfRule type="cellIs" dxfId="2" priority="24" stopIfTrue="1" operator="equal">
      <formula>G85-1</formula>
    </cfRule>
    <cfRule type="cellIs" dxfId="1" priority="25" stopIfTrue="1" operator="greaterThanOrEqual">
      <formula>G85</formula>
    </cfRule>
  </conditionalFormatting>
  <conditionalFormatting sqref="I86:J105 J85 H85:H105">
    <cfRule type="uniqueValues" dxfId="0" priority="627"/>
  </conditionalFormatting>
  <printOptions horizontalCentered="1"/>
  <pageMargins left="0.43307086614173229" right="0.43307086614173229" top="0.74803149606299213" bottom="0.74803149606299213" header="0.31496062992125984" footer="0.31496062992125984"/>
  <pageSetup paperSize="9" scale="80" orientation="portrait" r:id="rId1"/>
  <headerFooter>
    <oddFooter>&amp;L©&amp;"-,Fett" ENX Association&amp;"-,Standard"
&amp;8Information Security Assessment</oddFooter>
  </headerFooter>
  <rowBreaks count="2" manualBreakCount="2">
    <brk id="18" max="16383" man="1"/>
    <brk id="79" max="16383" man="1"/>
  </rowBreaks>
  <ignoredErrors>
    <ignoredError sqref="B74:B75 B24:B26 B32:B35 B54:B62 B28:B30 B70:B71 B39:B42 B44:B47 B49:B52 B65:B68" twoDigitTextYear="1"/>
    <ignoredError sqref="G24 J39:J40 G6 J25:J26 J32:J35 J28:J30" evalError="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tabColor theme="0" tint="-0.14999847407452621"/>
  </sheetPr>
  <dimension ref="A1:AV25"/>
  <sheetViews>
    <sheetView workbookViewId="0"/>
  </sheetViews>
  <sheetFormatPr baseColWidth="10" defaultColWidth="11.21875" defaultRowHeight="14.4" x14ac:dyDescent="0.3"/>
  <cols>
    <col min="1" max="1" width="23.21875" style="15" customWidth="1"/>
    <col min="2" max="5" width="25.21875" style="31" customWidth="1"/>
    <col min="6" max="6" width="25.21875" style="228" customWidth="1"/>
    <col min="7" max="19" width="25.21875" style="31" customWidth="1"/>
    <col min="20" max="20" width="0.21875" style="31" customWidth="1"/>
    <col min="21" max="43" width="25.21875" style="15" customWidth="1"/>
    <col min="49" max="16384" width="11.21875" style="15"/>
  </cols>
  <sheetData>
    <row r="1" spans="1:43" ht="62.25" customHeight="1" x14ac:dyDescent="0.3">
      <c r="A1" s="40"/>
      <c r="B1" s="436" t="s">
        <v>473</v>
      </c>
      <c r="C1" s="437"/>
      <c r="D1" s="437"/>
      <c r="E1" s="224"/>
      <c r="F1" s="225"/>
      <c r="G1" s="224"/>
      <c r="H1" s="224"/>
      <c r="I1" s="224"/>
      <c r="J1" s="224"/>
      <c r="K1" s="224"/>
      <c r="L1" s="224"/>
      <c r="M1" s="224"/>
      <c r="N1" s="224"/>
      <c r="O1" s="224"/>
      <c r="P1" s="224"/>
      <c r="Q1" s="224"/>
      <c r="R1" s="224"/>
      <c r="S1" s="224"/>
      <c r="T1" s="224"/>
      <c r="U1" s="40"/>
      <c r="V1" s="40"/>
      <c r="W1" s="40"/>
      <c r="X1" s="40"/>
      <c r="Y1" s="40"/>
      <c r="Z1" s="40"/>
      <c r="AA1" s="40"/>
      <c r="AB1" s="40"/>
      <c r="AC1" s="40"/>
      <c r="AD1" s="40"/>
      <c r="AE1" s="40"/>
      <c r="AF1" s="40"/>
      <c r="AG1" s="40"/>
      <c r="AH1" s="40"/>
      <c r="AI1" s="40"/>
      <c r="AJ1" s="40"/>
      <c r="AK1" s="40"/>
      <c r="AL1" s="40"/>
      <c r="AM1" s="40"/>
      <c r="AN1" s="40"/>
      <c r="AO1" s="40"/>
      <c r="AP1" s="40"/>
      <c r="AQ1" s="40"/>
    </row>
    <row r="2" spans="1:43" x14ac:dyDescent="0.3">
      <c r="A2" s="43"/>
      <c r="B2" s="44"/>
      <c r="C2" s="44"/>
      <c r="D2" s="44"/>
      <c r="E2" s="44"/>
      <c r="F2" s="45"/>
      <c r="G2" s="44"/>
      <c r="H2" s="44"/>
      <c r="I2" s="44"/>
      <c r="J2" s="44"/>
      <c r="K2" s="44"/>
      <c r="L2" s="44"/>
      <c r="M2" s="44"/>
      <c r="N2" s="44"/>
      <c r="O2" s="44"/>
      <c r="P2" s="44"/>
      <c r="Q2" s="44"/>
      <c r="R2" s="44"/>
      <c r="S2" s="44"/>
      <c r="T2" s="224"/>
      <c r="U2" s="43"/>
      <c r="V2" s="43"/>
      <c r="W2" s="43"/>
      <c r="X2" s="43"/>
      <c r="Y2" s="43"/>
      <c r="Z2" s="43"/>
      <c r="AA2" s="43"/>
      <c r="AB2" s="43"/>
      <c r="AC2" s="43"/>
      <c r="AD2" s="43"/>
      <c r="AE2" s="43"/>
      <c r="AF2" s="43"/>
      <c r="AG2" s="43"/>
      <c r="AH2" s="43"/>
      <c r="AI2" s="43"/>
      <c r="AJ2" s="43"/>
      <c r="AK2" s="43"/>
      <c r="AL2" s="43"/>
      <c r="AM2" s="43"/>
      <c r="AN2" s="43"/>
      <c r="AO2" s="43"/>
      <c r="AP2" s="43"/>
      <c r="AQ2" s="43"/>
    </row>
    <row r="3" spans="1:43" s="226" customFormat="1" ht="55.2" x14ac:dyDescent="0.3">
      <c r="A3" s="46" t="s">
        <v>474</v>
      </c>
      <c r="B3" s="438" t="s">
        <v>475</v>
      </c>
      <c r="C3" s="434"/>
      <c r="D3" s="439" t="s">
        <v>476</v>
      </c>
      <c r="E3" s="439"/>
      <c r="F3" s="439"/>
      <c r="G3" s="434" t="s">
        <v>477</v>
      </c>
      <c r="H3" s="434"/>
      <c r="I3" s="434" t="s">
        <v>478</v>
      </c>
      <c r="J3" s="434"/>
      <c r="K3" s="439" t="s">
        <v>479</v>
      </c>
      <c r="L3" s="439"/>
      <c r="M3" s="434"/>
      <c r="N3" s="434" t="s">
        <v>480</v>
      </c>
      <c r="O3" s="434"/>
      <c r="P3" s="440" t="s">
        <v>481</v>
      </c>
      <c r="Q3" s="440"/>
      <c r="R3" s="440" t="s">
        <v>482</v>
      </c>
      <c r="S3" s="440"/>
      <c r="T3" s="224"/>
      <c r="U3" s="434" t="s">
        <v>483</v>
      </c>
      <c r="V3" s="434"/>
      <c r="W3" s="434" t="s">
        <v>484</v>
      </c>
      <c r="X3" s="434"/>
      <c r="Y3" s="434" t="s">
        <v>485</v>
      </c>
      <c r="Z3" s="434"/>
      <c r="AA3" s="434" t="s">
        <v>486</v>
      </c>
      <c r="AB3" s="434"/>
      <c r="AC3" s="435"/>
      <c r="AD3" s="434" t="s">
        <v>487</v>
      </c>
      <c r="AE3" s="434"/>
      <c r="AF3" s="435"/>
      <c r="AG3" s="435"/>
      <c r="AH3" s="441" t="s">
        <v>488</v>
      </c>
      <c r="AI3" s="441"/>
      <c r="AJ3" s="439" t="s">
        <v>489</v>
      </c>
      <c r="AK3" s="434"/>
      <c r="AL3" s="47" t="s">
        <v>490</v>
      </c>
      <c r="AM3" s="434" t="s">
        <v>491</v>
      </c>
      <c r="AN3" s="435"/>
      <c r="AO3" s="435"/>
      <c r="AP3" s="434" t="s">
        <v>492</v>
      </c>
      <c r="AQ3" s="434"/>
    </row>
    <row r="4" spans="1:43" x14ac:dyDescent="0.3">
      <c r="A4" s="46" t="s">
        <v>493</v>
      </c>
      <c r="B4" s="48" t="s">
        <v>494</v>
      </c>
      <c r="C4" s="48" t="s">
        <v>495</v>
      </c>
      <c r="D4" s="48" t="s">
        <v>494</v>
      </c>
      <c r="E4" s="48" t="s">
        <v>494</v>
      </c>
      <c r="F4" s="48" t="s">
        <v>495</v>
      </c>
      <c r="G4" s="48" t="s">
        <v>494</v>
      </c>
      <c r="H4" s="48" t="s">
        <v>495</v>
      </c>
      <c r="I4" s="49" t="s">
        <v>494</v>
      </c>
      <c r="J4" s="49" t="s">
        <v>495</v>
      </c>
      <c r="K4" s="48" t="s">
        <v>494</v>
      </c>
      <c r="L4" s="48" t="s">
        <v>494</v>
      </c>
      <c r="M4" s="48" t="s">
        <v>495</v>
      </c>
      <c r="N4" s="48" t="s">
        <v>494</v>
      </c>
      <c r="O4" s="48" t="s">
        <v>495</v>
      </c>
      <c r="P4" s="49" t="s">
        <v>494</v>
      </c>
      <c r="Q4" s="48" t="s">
        <v>495</v>
      </c>
      <c r="R4" s="49" t="s">
        <v>494</v>
      </c>
      <c r="S4" s="48" t="s">
        <v>495</v>
      </c>
      <c r="T4" s="224"/>
      <c r="U4" s="48" t="s">
        <v>494</v>
      </c>
      <c r="V4" s="48" t="s">
        <v>494</v>
      </c>
      <c r="W4" s="48" t="s">
        <v>494</v>
      </c>
      <c r="X4" s="48" t="s">
        <v>495</v>
      </c>
      <c r="Y4" s="48" t="s">
        <v>494</v>
      </c>
      <c r="Z4" s="48" t="s">
        <v>495</v>
      </c>
      <c r="AA4" s="48" t="s">
        <v>494</v>
      </c>
      <c r="AB4" s="48" t="s">
        <v>495</v>
      </c>
      <c r="AC4" s="48" t="s">
        <v>494</v>
      </c>
      <c r="AD4" s="48" t="s">
        <v>494</v>
      </c>
      <c r="AE4" s="48" t="s">
        <v>495</v>
      </c>
      <c r="AF4" s="48" t="s">
        <v>494</v>
      </c>
      <c r="AG4" s="48" t="s">
        <v>495</v>
      </c>
      <c r="AH4" s="48" t="s">
        <v>494</v>
      </c>
      <c r="AI4" s="48" t="s">
        <v>495</v>
      </c>
      <c r="AJ4" s="48" t="s">
        <v>494</v>
      </c>
      <c r="AK4" s="48" t="s">
        <v>495</v>
      </c>
      <c r="AL4" s="48" t="s">
        <v>494</v>
      </c>
      <c r="AM4" s="48" t="s">
        <v>495</v>
      </c>
      <c r="AN4" s="48" t="s">
        <v>494</v>
      </c>
      <c r="AO4" s="48" t="s">
        <v>495</v>
      </c>
      <c r="AP4" s="48" t="s">
        <v>494</v>
      </c>
      <c r="AQ4" s="48" t="s">
        <v>495</v>
      </c>
    </row>
    <row r="5" spans="1:43" s="227" customFormat="1" ht="55.2" x14ac:dyDescent="0.3">
      <c r="A5" s="46" t="s">
        <v>496</v>
      </c>
      <c r="B5" s="27" t="s">
        <v>497</v>
      </c>
      <c r="C5" s="27" t="s">
        <v>498</v>
      </c>
      <c r="D5" s="27" t="s">
        <v>499</v>
      </c>
      <c r="E5" s="27" t="s">
        <v>500</v>
      </c>
      <c r="F5" s="27" t="s">
        <v>501</v>
      </c>
      <c r="G5" s="27" t="s">
        <v>502</v>
      </c>
      <c r="H5" s="27" t="s">
        <v>503</v>
      </c>
      <c r="I5" s="27" t="s">
        <v>504</v>
      </c>
      <c r="J5" s="27" t="s">
        <v>505</v>
      </c>
      <c r="K5" s="27" t="s">
        <v>506</v>
      </c>
      <c r="L5" s="27" t="s">
        <v>507</v>
      </c>
      <c r="M5" s="27" t="s">
        <v>508</v>
      </c>
      <c r="N5" s="27" t="s">
        <v>509</v>
      </c>
      <c r="O5" s="27" t="s">
        <v>510</v>
      </c>
      <c r="P5" s="27" t="s">
        <v>511</v>
      </c>
      <c r="Q5" s="27"/>
      <c r="R5" s="27"/>
      <c r="S5" s="27" t="s">
        <v>512</v>
      </c>
      <c r="T5" s="224"/>
      <c r="U5" s="27" t="s">
        <v>513</v>
      </c>
      <c r="V5" s="27" t="s">
        <v>514</v>
      </c>
      <c r="W5" s="27" t="s">
        <v>515</v>
      </c>
      <c r="X5" s="27" t="s">
        <v>1290</v>
      </c>
      <c r="Y5" s="27" t="s">
        <v>516</v>
      </c>
      <c r="Z5" s="27" t="s">
        <v>517</v>
      </c>
      <c r="AA5" s="27" t="s">
        <v>518</v>
      </c>
      <c r="AB5" s="27" t="s">
        <v>519</v>
      </c>
      <c r="AC5" s="27" t="s">
        <v>520</v>
      </c>
      <c r="AD5" s="27" t="s">
        <v>521</v>
      </c>
      <c r="AE5" s="27" t="s">
        <v>522</v>
      </c>
      <c r="AF5" s="27" t="s">
        <v>523</v>
      </c>
      <c r="AG5" s="27" t="s">
        <v>522</v>
      </c>
      <c r="AH5" s="27" t="s">
        <v>524</v>
      </c>
      <c r="AI5" s="27" t="s">
        <v>525</v>
      </c>
      <c r="AJ5" s="27" t="s">
        <v>927</v>
      </c>
      <c r="AK5" s="27" t="s">
        <v>526</v>
      </c>
      <c r="AL5" s="27" t="s">
        <v>527</v>
      </c>
      <c r="AM5" s="27" t="s">
        <v>528</v>
      </c>
      <c r="AN5" s="27" t="s">
        <v>529</v>
      </c>
      <c r="AO5" s="27" t="s">
        <v>530</v>
      </c>
      <c r="AP5" s="27" t="s">
        <v>531</v>
      </c>
      <c r="AQ5" s="27" t="s">
        <v>532</v>
      </c>
    </row>
    <row r="6" spans="1:43" ht="193.2" x14ac:dyDescent="0.3">
      <c r="A6" s="46" t="s">
        <v>49</v>
      </c>
      <c r="B6" s="48" t="s">
        <v>533</v>
      </c>
      <c r="C6" s="48" t="s">
        <v>534</v>
      </c>
      <c r="D6" s="48" t="s">
        <v>535</v>
      </c>
      <c r="E6" s="48" t="s">
        <v>536</v>
      </c>
      <c r="F6" s="48" t="s">
        <v>537</v>
      </c>
      <c r="G6" s="48" t="s">
        <v>538</v>
      </c>
      <c r="H6" s="48" t="s">
        <v>539</v>
      </c>
      <c r="I6" s="48" t="s">
        <v>540</v>
      </c>
      <c r="J6" s="48" t="s">
        <v>541</v>
      </c>
      <c r="K6" s="48" t="s">
        <v>542</v>
      </c>
      <c r="L6" s="48" t="s">
        <v>543</v>
      </c>
      <c r="M6" s="48" t="s">
        <v>544</v>
      </c>
      <c r="N6" s="48" t="s">
        <v>545</v>
      </c>
      <c r="O6" s="48" t="s">
        <v>546</v>
      </c>
      <c r="P6" s="48" t="s">
        <v>547</v>
      </c>
      <c r="Q6" s="48"/>
      <c r="R6" s="48"/>
      <c r="S6" s="48" t="s">
        <v>548</v>
      </c>
      <c r="T6" s="224"/>
      <c r="U6" s="48" t="s">
        <v>549</v>
      </c>
      <c r="V6" s="48" t="s">
        <v>550</v>
      </c>
      <c r="W6" s="48" t="s">
        <v>551</v>
      </c>
      <c r="X6" s="48" t="s">
        <v>552</v>
      </c>
      <c r="Y6" s="48" t="s">
        <v>553</v>
      </c>
      <c r="Z6" s="48" t="s">
        <v>554</v>
      </c>
      <c r="AA6" s="48" t="s">
        <v>555</v>
      </c>
      <c r="AB6" s="48" t="s">
        <v>556</v>
      </c>
      <c r="AC6" s="48" t="s">
        <v>557</v>
      </c>
      <c r="AD6" s="48" t="s">
        <v>558</v>
      </c>
      <c r="AE6" s="48" t="s">
        <v>559</v>
      </c>
      <c r="AF6" s="48" t="s">
        <v>560</v>
      </c>
      <c r="AG6" s="48" t="s">
        <v>561</v>
      </c>
      <c r="AH6" s="48" t="s">
        <v>562</v>
      </c>
      <c r="AI6" s="48" t="s">
        <v>563</v>
      </c>
      <c r="AJ6" s="48" t="s">
        <v>564</v>
      </c>
      <c r="AK6" s="48" t="s">
        <v>565</v>
      </c>
      <c r="AL6" s="48" t="s">
        <v>566</v>
      </c>
      <c r="AM6" s="48" t="s">
        <v>567</v>
      </c>
      <c r="AN6" s="48" t="s">
        <v>568</v>
      </c>
      <c r="AO6" s="48" t="s">
        <v>569</v>
      </c>
      <c r="AP6" s="48" t="s">
        <v>570</v>
      </c>
      <c r="AQ6" s="48" t="s">
        <v>571</v>
      </c>
    </row>
    <row r="7" spans="1:43" ht="82.8" x14ac:dyDescent="0.3">
      <c r="A7" s="46" t="s">
        <v>572</v>
      </c>
      <c r="B7" s="31" t="s">
        <v>573</v>
      </c>
      <c r="C7" s="31" t="s">
        <v>574</v>
      </c>
      <c r="D7" s="31" t="s">
        <v>575</v>
      </c>
      <c r="E7" s="31" t="s">
        <v>576</v>
      </c>
      <c r="F7" s="31" t="s">
        <v>577</v>
      </c>
      <c r="G7" s="31" t="s">
        <v>578</v>
      </c>
      <c r="H7" s="31" t="s">
        <v>579</v>
      </c>
      <c r="I7" s="31" t="s">
        <v>580</v>
      </c>
      <c r="J7" s="31" t="s">
        <v>581</v>
      </c>
      <c r="K7" s="31" t="s">
        <v>582</v>
      </c>
      <c r="L7" s="31" t="s">
        <v>583</v>
      </c>
      <c r="M7" s="31" t="s">
        <v>584</v>
      </c>
      <c r="N7" s="31" t="s">
        <v>585</v>
      </c>
      <c r="O7" s="31" t="s">
        <v>586</v>
      </c>
      <c r="P7" s="31" t="s">
        <v>587</v>
      </c>
      <c r="S7" s="31" t="s">
        <v>588</v>
      </c>
      <c r="T7" s="224"/>
      <c r="U7" s="31" t="s">
        <v>589</v>
      </c>
      <c r="V7" s="31" t="s">
        <v>590</v>
      </c>
      <c r="W7" s="31" t="s">
        <v>591</v>
      </c>
      <c r="X7" s="31" t="s">
        <v>592</v>
      </c>
      <c r="Y7" s="31" t="s">
        <v>593</v>
      </c>
      <c r="Z7" s="31" t="s">
        <v>594</v>
      </c>
      <c r="AA7" s="31" t="s">
        <v>595</v>
      </c>
      <c r="AB7" s="31" t="s">
        <v>596</v>
      </c>
      <c r="AC7" s="31" t="s">
        <v>597</v>
      </c>
      <c r="AD7" s="31" t="s">
        <v>598</v>
      </c>
      <c r="AE7" s="31" t="s">
        <v>599</v>
      </c>
      <c r="AF7" s="31" t="s">
        <v>600</v>
      </c>
      <c r="AG7" s="31" t="s">
        <v>601</v>
      </c>
      <c r="AH7" s="31" t="s">
        <v>602</v>
      </c>
      <c r="AI7" s="31" t="s">
        <v>603</v>
      </c>
      <c r="AJ7" s="31" t="s">
        <v>604</v>
      </c>
      <c r="AK7" s="31" t="s">
        <v>605</v>
      </c>
      <c r="AL7" s="31" t="s">
        <v>606</v>
      </c>
      <c r="AM7" s="31" t="s">
        <v>607</v>
      </c>
      <c r="AN7" s="31" t="s">
        <v>608</v>
      </c>
      <c r="AO7" s="31" t="s">
        <v>609</v>
      </c>
      <c r="AP7" s="31" t="s">
        <v>610</v>
      </c>
      <c r="AQ7" s="31" t="s">
        <v>611</v>
      </c>
    </row>
    <row r="8" spans="1:43" ht="55.2" x14ac:dyDescent="0.3">
      <c r="A8" s="46" t="s">
        <v>612</v>
      </c>
      <c r="B8" s="31" t="s">
        <v>613</v>
      </c>
      <c r="C8" s="31" t="s">
        <v>61</v>
      </c>
      <c r="D8" s="31" t="s">
        <v>61</v>
      </c>
      <c r="E8" s="31" t="s">
        <v>61</v>
      </c>
      <c r="F8" s="31" t="s">
        <v>61</v>
      </c>
      <c r="G8" s="31" t="s">
        <v>61</v>
      </c>
      <c r="H8" s="31" t="s">
        <v>61</v>
      </c>
      <c r="I8" s="31" t="s">
        <v>614</v>
      </c>
      <c r="J8" s="31" t="s">
        <v>614</v>
      </c>
      <c r="K8" s="31" t="s">
        <v>615</v>
      </c>
      <c r="L8" s="31" t="s">
        <v>615</v>
      </c>
      <c r="M8" s="31" t="s">
        <v>615</v>
      </c>
      <c r="N8" s="31" t="s">
        <v>614</v>
      </c>
      <c r="O8" s="31" t="s">
        <v>614</v>
      </c>
      <c r="P8" s="31" t="s">
        <v>616</v>
      </c>
      <c r="S8" s="31" t="s">
        <v>616</v>
      </c>
      <c r="T8" s="224"/>
      <c r="U8" s="31" t="s">
        <v>617</v>
      </c>
      <c r="V8" s="31" t="s">
        <v>617</v>
      </c>
      <c r="W8" s="31" t="s">
        <v>618</v>
      </c>
      <c r="X8" s="31" t="s">
        <v>618</v>
      </c>
      <c r="Y8" s="31" t="s">
        <v>619</v>
      </c>
      <c r="Z8" s="31" t="s">
        <v>620</v>
      </c>
      <c r="AA8" s="31" t="s">
        <v>621</v>
      </c>
      <c r="AB8" s="31" t="s">
        <v>621</v>
      </c>
      <c r="AC8" s="31" t="s">
        <v>622</v>
      </c>
      <c r="AD8" s="31" t="s">
        <v>623</v>
      </c>
      <c r="AE8" s="31" t="s">
        <v>623</v>
      </c>
      <c r="AF8" s="31" t="s">
        <v>623</v>
      </c>
      <c r="AG8" s="31" t="s">
        <v>623</v>
      </c>
      <c r="AH8" s="31" t="s">
        <v>614</v>
      </c>
      <c r="AI8" s="31" t="s">
        <v>614</v>
      </c>
      <c r="AJ8" s="31" t="s">
        <v>614</v>
      </c>
      <c r="AK8" s="31" t="s">
        <v>614</v>
      </c>
      <c r="AL8" s="31" t="s">
        <v>624</v>
      </c>
      <c r="AM8" s="31" t="s">
        <v>625</v>
      </c>
      <c r="AN8" s="31" t="s">
        <v>626</v>
      </c>
      <c r="AO8" s="31" t="s">
        <v>626</v>
      </c>
      <c r="AP8" s="31" t="s">
        <v>627</v>
      </c>
      <c r="AQ8" s="31" t="s">
        <v>627</v>
      </c>
    </row>
    <row r="9" spans="1:43" ht="27.6" x14ac:dyDescent="0.3">
      <c r="A9" s="46" t="s">
        <v>628</v>
      </c>
      <c r="B9" s="31" t="s">
        <v>629</v>
      </c>
      <c r="C9" s="31" t="s">
        <v>629</v>
      </c>
      <c r="D9" s="31" t="s">
        <v>629</v>
      </c>
      <c r="E9" s="31" t="s">
        <v>629</v>
      </c>
      <c r="F9" s="31" t="s">
        <v>629</v>
      </c>
      <c r="G9" s="31" t="s">
        <v>629</v>
      </c>
      <c r="H9" s="31" t="s">
        <v>629</v>
      </c>
      <c r="I9" s="31" t="s">
        <v>629</v>
      </c>
      <c r="J9" s="31" t="s">
        <v>629</v>
      </c>
      <c r="K9" s="31" t="s">
        <v>629</v>
      </c>
      <c r="L9" s="31" t="s">
        <v>629</v>
      </c>
      <c r="M9" s="31" t="s">
        <v>629</v>
      </c>
      <c r="N9" s="31" t="s">
        <v>629</v>
      </c>
      <c r="O9" s="31" t="s">
        <v>629</v>
      </c>
      <c r="P9" s="31" t="s">
        <v>629</v>
      </c>
      <c r="S9" s="31" t="s">
        <v>629</v>
      </c>
      <c r="T9" s="224"/>
      <c r="U9" s="31" t="s">
        <v>630</v>
      </c>
      <c r="V9" s="31" t="s">
        <v>629</v>
      </c>
      <c r="W9" s="31" t="s">
        <v>629</v>
      </c>
      <c r="X9" s="31" t="s">
        <v>629</v>
      </c>
      <c r="Y9" s="31" t="s">
        <v>629</v>
      </c>
      <c r="Z9" s="31" t="s">
        <v>629</v>
      </c>
      <c r="AA9" s="31" t="s">
        <v>629</v>
      </c>
      <c r="AB9" s="31" t="s">
        <v>629</v>
      </c>
      <c r="AC9" s="31" t="s">
        <v>629</v>
      </c>
      <c r="AD9" s="31" t="s">
        <v>629</v>
      </c>
      <c r="AE9" s="31" t="s">
        <v>629</v>
      </c>
      <c r="AF9" s="31" t="s">
        <v>629</v>
      </c>
      <c r="AG9" s="31" t="s">
        <v>629</v>
      </c>
      <c r="AH9" s="31" t="s">
        <v>629</v>
      </c>
      <c r="AI9" s="31" t="s">
        <v>629</v>
      </c>
      <c r="AJ9" s="31" t="s">
        <v>629</v>
      </c>
      <c r="AK9" s="31" t="s">
        <v>629</v>
      </c>
      <c r="AL9" s="31" t="s">
        <v>629</v>
      </c>
      <c r="AM9" s="31" t="s">
        <v>629</v>
      </c>
      <c r="AN9" s="31" t="s">
        <v>629</v>
      </c>
      <c r="AO9" s="31" t="s">
        <v>629</v>
      </c>
      <c r="AP9" s="31" t="s">
        <v>629</v>
      </c>
      <c r="AQ9" s="31" t="s">
        <v>629</v>
      </c>
    </row>
    <row r="10" spans="1:43" ht="138" x14ac:dyDescent="0.3">
      <c r="A10" s="46" t="s">
        <v>631</v>
      </c>
      <c r="B10" s="31" t="s">
        <v>1291</v>
      </c>
      <c r="C10" s="31" t="s">
        <v>1292</v>
      </c>
      <c r="D10" s="31" t="s">
        <v>1293</v>
      </c>
      <c r="E10" s="31" t="s">
        <v>1293</v>
      </c>
      <c r="F10" s="31" t="s">
        <v>632</v>
      </c>
      <c r="G10" s="31" t="s">
        <v>1293</v>
      </c>
      <c r="H10" s="31" t="s">
        <v>1294</v>
      </c>
      <c r="I10" s="31" t="s">
        <v>1291</v>
      </c>
      <c r="J10" s="31" t="s">
        <v>1295</v>
      </c>
      <c r="K10" s="31" t="s">
        <v>1296</v>
      </c>
      <c r="L10" s="31" t="s">
        <v>1291</v>
      </c>
      <c r="M10" s="31" t="s">
        <v>632</v>
      </c>
      <c r="N10" s="31" t="s">
        <v>1291</v>
      </c>
      <c r="O10" s="31" t="s">
        <v>1297</v>
      </c>
      <c r="P10" s="31" t="s">
        <v>633</v>
      </c>
      <c r="S10" s="31" t="s">
        <v>1298</v>
      </c>
      <c r="T10" s="224"/>
      <c r="U10" s="31" t="s">
        <v>634</v>
      </c>
      <c r="V10" s="31" t="s">
        <v>634</v>
      </c>
      <c r="W10" s="31" t="s">
        <v>634</v>
      </c>
      <c r="X10" s="31" t="s">
        <v>634</v>
      </c>
      <c r="Y10" s="31" t="s">
        <v>634</v>
      </c>
      <c r="Z10" s="31" t="s">
        <v>634</v>
      </c>
      <c r="AA10" s="31" t="s">
        <v>1291</v>
      </c>
      <c r="AB10" s="31" t="s">
        <v>634</v>
      </c>
      <c r="AC10" s="31"/>
      <c r="AD10" s="31" t="s">
        <v>1293</v>
      </c>
      <c r="AE10" s="31" t="s">
        <v>635</v>
      </c>
      <c r="AF10" s="31" t="s">
        <v>1293</v>
      </c>
      <c r="AG10" s="31" t="s">
        <v>636</v>
      </c>
      <c r="AH10" s="31" t="s">
        <v>1291</v>
      </c>
      <c r="AI10" s="31" t="s">
        <v>1291</v>
      </c>
      <c r="AJ10" s="31" t="s">
        <v>1291</v>
      </c>
      <c r="AK10" s="31" t="s">
        <v>1291</v>
      </c>
      <c r="AL10" s="31" t="s">
        <v>1291</v>
      </c>
      <c r="AM10" s="31" t="s">
        <v>1291</v>
      </c>
      <c r="AN10" s="31" t="s">
        <v>1291</v>
      </c>
      <c r="AO10" s="31" t="s">
        <v>1291</v>
      </c>
      <c r="AP10" s="31" t="s">
        <v>1291</v>
      </c>
      <c r="AQ10" s="31" t="s">
        <v>1291</v>
      </c>
    </row>
    <row r="11" spans="1:43" ht="138" x14ac:dyDescent="0.3">
      <c r="A11" s="46" t="s">
        <v>637</v>
      </c>
      <c r="B11" s="31" t="s">
        <v>638</v>
      </c>
      <c r="C11" s="31" t="s">
        <v>639</v>
      </c>
      <c r="D11" s="31" t="s">
        <v>640</v>
      </c>
      <c r="E11" s="31" t="s">
        <v>641</v>
      </c>
      <c r="F11" s="31" t="s">
        <v>642</v>
      </c>
      <c r="G11" s="31" t="s">
        <v>643</v>
      </c>
      <c r="H11" s="31" t="s">
        <v>644</v>
      </c>
      <c r="I11" s="31" t="s">
        <v>645</v>
      </c>
      <c r="J11" s="31" t="s">
        <v>646</v>
      </c>
      <c r="K11" s="31" t="s">
        <v>647</v>
      </c>
      <c r="L11" s="31" t="s">
        <v>648</v>
      </c>
      <c r="M11" s="31" t="s">
        <v>649</v>
      </c>
      <c r="N11" s="31" t="s">
        <v>650</v>
      </c>
      <c r="O11" s="31" t="s">
        <v>646</v>
      </c>
      <c r="P11" s="31" t="s">
        <v>651</v>
      </c>
      <c r="S11" s="31" t="s">
        <v>652</v>
      </c>
      <c r="T11" s="224"/>
      <c r="U11" s="31" t="s">
        <v>653</v>
      </c>
      <c r="V11" s="31" t="s">
        <v>654</v>
      </c>
      <c r="W11" s="31" t="s">
        <v>655</v>
      </c>
      <c r="X11" s="31" t="s">
        <v>656</v>
      </c>
      <c r="Y11" s="31" t="s">
        <v>657</v>
      </c>
      <c r="Z11" s="31" t="s">
        <v>658</v>
      </c>
      <c r="AA11" s="31" t="s">
        <v>659</v>
      </c>
      <c r="AB11" s="31" t="s">
        <v>660</v>
      </c>
      <c r="AC11" s="31" t="s">
        <v>661</v>
      </c>
      <c r="AD11" s="31" t="s">
        <v>662</v>
      </c>
      <c r="AE11" s="31" t="s">
        <v>663</v>
      </c>
      <c r="AF11" s="31" t="s">
        <v>662</v>
      </c>
      <c r="AG11" s="31" t="s">
        <v>664</v>
      </c>
      <c r="AH11" s="31" t="s">
        <v>665</v>
      </c>
      <c r="AI11" s="31" t="s">
        <v>666</v>
      </c>
      <c r="AJ11" s="31" t="s">
        <v>667</v>
      </c>
      <c r="AK11" s="31" t="s">
        <v>668</v>
      </c>
      <c r="AL11" s="31" t="s">
        <v>669</v>
      </c>
      <c r="AM11" s="31" t="s">
        <v>670</v>
      </c>
      <c r="AN11" s="31" t="s">
        <v>671</v>
      </c>
      <c r="AO11" s="31" t="s">
        <v>672</v>
      </c>
      <c r="AP11" s="31" t="s">
        <v>673</v>
      </c>
      <c r="AQ11" s="31" t="s">
        <v>674</v>
      </c>
    </row>
    <row r="12" spans="1:43" ht="48" customHeight="1" x14ac:dyDescent="0.3">
      <c r="A12" s="46" t="s">
        <v>675</v>
      </c>
      <c r="B12" s="31" t="s">
        <v>629</v>
      </c>
      <c r="C12" s="31" t="s">
        <v>629</v>
      </c>
      <c r="D12" s="31" t="s">
        <v>629</v>
      </c>
      <c r="E12" s="31" t="s">
        <v>629</v>
      </c>
      <c r="F12" s="31" t="s">
        <v>629</v>
      </c>
      <c r="G12" s="31" t="s">
        <v>629</v>
      </c>
      <c r="H12" s="31" t="s">
        <v>629</v>
      </c>
      <c r="I12" s="31" t="s">
        <v>676</v>
      </c>
      <c r="J12" s="31" t="s">
        <v>629</v>
      </c>
      <c r="K12" s="31" t="s">
        <v>629</v>
      </c>
      <c r="L12" s="31" t="s">
        <v>676</v>
      </c>
      <c r="M12" s="31" t="s">
        <v>629</v>
      </c>
      <c r="N12" s="31" t="s">
        <v>676</v>
      </c>
      <c r="O12" s="31" t="s">
        <v>676</v>
      </c>
      <c r="P12" s="31" t="s">
        <v>629</v>
      </c>
      <c r="S12" s="31" t="s">
        <v>629</v>
      </c>
      <c r="T12" s="224"/>
      <c r="U12" s="31" t="s">
        <v>629</v>
      </c>
      <c r="V12" s="31" t="s">
        <v>629</v>
      </c>
      <c r="W12" s="31" t="s">
        <v>629</v>
      </c>
      <c r="X12" s="31" t="s">
        <v>629</v>
      </c>
      <c r="Y12" s="31" t="s">
        <v>676</v>
      </c>
      <c r="Z12" s="31" t="s">
        <v>676</v>
      </c>
      <c r="AA12" s="31" t="s">
        <v>629</v>
      </c>
      <c r="AB12" s="31" t="s">
        <v>677</v>
      </c>
      <c r="AC12" s="31" t="s">
        <v>629</v>
      </c>
      <c r="AD12" s="31" t="s">
        <v>629</v>
      </c>
      <c r="AE12" s="31" t="s">
        <v>677</v>
      </c>
      <c r="AF12" s="31" t="s">
        <v>629</v>
      </c>
      <c r="AG12" s="31" t="s">
        <v>677</v>
      </c>
      <c r="AH12" s="31" t="s">
        <v>676</v>
      </c>
      <c r="AI12" s="31" t="s">
        <v>676</v>
      </c>
      <c r="AJ12" s="31" t="s">
        <v>676</v>
      </c>
      <c r="AK12" s="31" t="s">
        <v>676</v>
      </c>
      <c r="AL12" s="31" t="s">
        <v>676</v>
      </c>
      <c r="AM12" s="31" t="s">
        <v>677</v>
      </c>
      <c r="AN12" s="31" t="s">
        <v>677</v>
      </c>
      <c r="AO12" s="31" t="s">
        <v>677</v>
      </c>
      <c r="AP12" s="31" t="s">
        <v>677</v>
      </c>
      <c r="AQ12" s="31" t="s">
        <v>677</v>
      </c>
    </row>
    <row r="13" spans="1:43" ht="55.2" x14ac:dyDescent="0.3">
      <c r="A13" s="46" t="s">
        <v>678</v>
      </c>
      <c r="B13" s="31" t="s">
        <v>679</v>
      </c>
      <c r="C13" s="31" t="s">
        <v>680</v>
      </c>
      <c r="D13" s="31" t="s">
        <v>681</v>
      </c>
      <c r="E13" s="31" t="s">
        <v>681</v>
      </c>
      <c r="F13" s="31" t="s">
        <v>682</v>
      </c>
      <c r="G13" s="31" t="s">
        <v>683</v>
      </c>
      <c r="H13" s="31" t="s">
        <v>683</v>
      </c>
      <c r="I13" s="31" t="s">
        <v>684</v>
      </c>
      <c r="J13" s="31" t="s">
        <v>684</v>
      </c>
      <c r="K13" s="31" t="s">
        <v>685</v>
      </c>
      <c r="L13" s="31" t="s">
        <v>685</v>
      </c>
      <c r="M13" s="31" t="s">
        <v>685</v>
      </c>
      <c r="N13" s="31" t="s">
        <v>686</v>
      </c>
      <c r="O13" s="31" t="s">
        <v>686</v>
      </c>
      <c r="P13" s="31" t="s">
        <v>687</v>
      </c>
      <c r="S13" s="31" t="s">
        <v>687</v>
      </c>
      <c r="T13" s="224"/>
      <c r="U13" s="31" t="s">
        <v>688</v>
      </c>
      <c r="V13" s="31" t="s">
        <v>688</v>
      </c>
      <c r="W13" s="31" t="s">
        <v>689</v>
      </c>
      <c r="X13" s="31" t="s">
        <v>689</v>
      </c>
      <c r="Y13" s="31" t="s">
        <v>690</v>
      </c>
      <c r="Z13" s="31" t="s">
        <v>690</v>
      </c>
      <c r="AA13" s="31" t="s">
        <v>691</v>
      </c>
      <c r="AB13" s="31" t="s">
        <v>691</v>
      </c>
      <c r="AC13" s="31" t="s">
        <v>692</v>
      </c>
      <c r="AD13" s="31" t="s">
        <v>693</v>
      </c>
      <c r="AE13" s="31" t="s">
        <v>694</v>
      </c>
      <c r="AF13" s="31" t="s">
        <v>695</v>
      </c>
      <c r="AG13" s="31" t="s">
        <v>696</v>
      </c>
      <c r="AH13" s="31" t="s">
        <v>697</v>
      </c>
      <c r="AI13" s="31" t="s">
        <v>697</v>
      </c>
      <c r="AJ13" s="31" t="s">
        <v>698</v>
      </c>
      <c r="AK13" s="31" t="s">
        <v>699</v>
      </c>
      <c r="AL13" s="31" t="s">
        <v>624</v>
      </c>
      <c r="AM13" s="31" t="s">
        <v>700</v>
      </c>
      <c r="AN13" s="31" t="s">
        <v>700</v>
      </c>
      <c r="AO13" s="31" t="s">
        <v>700</v>
      </c>
      <c r="AP13" s="31" t="s">
        <v>701</v>
      </c>
      <c r="AQ13" s="31" t="s">
        <v>701</v>
      </c>
    </row>
    <row r="14" spans="1:43" ht="69" x14ac:dyDescent="0.3">
      <c r="A14" s="46" t="s">
        <v>702</v>
      </c>
      <c r="B14" s="31" t="s">
        <v>703</v>
      </c>
      <c r="C14" s="31" t="s">
        <v>704</v>
      </c>
      <c r="D14" s="31" t="s">
        <v>705</v>
      </c>
      <c r="E14" s="31" t="s">
        <v>706</v>
      </c>
      <c r="F14" s="31" t="s">
        <v>706</v>
      </c>
      <c r="G14" s="31" t="s">
        <v>707</v>
      </c>
      <c r="H14" s="31" t="s">
        <v>707</v>
      </c>
      <c r="I14" s="31" t="s">
        <v>708</v>
      </c>
      <c r="J14" s="31" t="s">
        <v>708</v>
      </c>
      <c r="K14" s="31" t="s">
        <v>709</v>
      </c>
      <c r="L14" s="31" t="s">
        <v>709</v>
      </c>
      <c r="M14" s="31" t="s">
        <v>709</v>
      </c>
      <c r="N14" s="31" t="s">
        <v>710</v>
      </c>
      <c r="O14" s="31" t="s">
        <v>710</v>
      </c>
      <c r="P14" s="31" t="s">
        <v>711</v>
      </c>
      <c r="S14" s="31" t="s">
        <v>711</v>
      </c>
      <c r="T14" s="224"/>
      <c r="U14" s="31" t="s">
        <v>712</v>
      </c>
      <c r="V14" s="31" t="s">
        <v>712</v>
      </c>
      <c r="W14" s="31" t="s">
        <v>713</v>
      </c>
      <c r="X14" s="31" t="s">
        <v>713</v>
      </c>
      <c r="Y14" s="31" t="s">
        <v>714</v>
      </c>
      <c r="Z14" s="31" t="s">
        <v>714</v>
      </c>
      <c r="AA14" s="31" t="s">
        <v>715</v>
      </c>
      <c r="AB14" s="31" t="s">
        <v>715</v>
      </c>
      <c r="AC14" s="31" t="s">
        <v>716</v>
      </c>
      <c r="AD14" s="31" t="s">
        <v>717</v>
      </c>
      <c r="AE14" s="31" t="s">
        <v>717</v>
      </c>
      <c r="AF14" s="31" t="s">
        <v>718</v>
      </c>
      <c r="AG14" s="31" t="s">
        <v>718</v>
      </c>
      <c r="AH14" s="31" t="s">
        <v>719</v>
      </c>
      <c r="AI14" s="31" t="s">
        <v>720</v>
      </c>
      <c r="AJ14" s="31" t="s">
        <v>719</v>
      </c>
      <c r="AK14" s="31" t="s">
        <v>719</v>
      </c>
      <c r="AL14" s="31" t="s">
        <v>721</v>
      </c>
      <c r="AM14" s="31" t="s">
        <v>722</v>
      </c>
      <c r="AN14" s="31" t="s">
        <v>723</v>
      </c>
      <c r="AO14" s="31" t="s">
        <v>723</v>
      </c>
      <c r="AP14" s="31" t="s">
        <v>724</v>
      </c>
      <c r="AQ14" s="31" t="s">
        <v>724</v>
      </c>
    </row>
    <row r="17" spans="2:14" x14ac:dyDescent="0.3">
      <c r="B17" s="15"/>
      <c r="G17" s="15"/>
      <c r="K17" s="15"/>
      <c r="L17" s="15"/>
      <c r="N17" s="15"/>
    </row>
    <row r="18" spans="2:14" x14ac:dyDescent="0.3">
      <c r="B18" s="15"/>
      <c r="G18" s="15"/>
      <c r="K18" s="15"/>
      <c r="L18" s="15"/>
      <c r="N18" s="15"/>
    </row>
    <row r="19" spans="2:14" x14ac:dyDescent="0.3">
      <c r="B19" s="15"/>
    </row>
    <row r="20" spans="2:14" x14ac:dyDescent="0.3">
      <c r="B20" s="15"/>
      <c r="G20" s="15"/>
      <c r="K20" s="15"/>
      <c r="L20" s="15"/>
      <c r="N20" s="15"/>
    </row>
    <row r="21" spans="2:14" x14ac:dyDescent="0.3">
      <c r="B21" s="15"/>
      <c r="G21" s="15"/>
      <c r="K21" s="15"/>
      <c r="L21" s="15"/>
      <c r="N21" s="15"/>
    </row>
    <row r="22" spans="2:14" x14ac:dyDescent="0.3">
      <c r="B22" s="15"/>
      <c r="G22" s="15"/>
      <c r="K22" s="15"/>
      <c r="L22" s="15"/>
      <c r="N22" s="15"/>
    </row>
    <row r="23" spans="2:14" x14ac:dyDescent="0.3">
      <c r="B23" s="15"/>
      <c r="G23" s="15"/>
      <c r="K23" s="15"/>
      <c r="L23" s="15"/>
      <c r="N23" s="15"/>
    </row>
    <row r="24" spans="2:14" x14ac:dyDescent="0.3">
      <c r="B24" s="15"/>
      <c r="G24" s="15"/>
      <c r="K24" s="15"/>
      <c r="L24" s="15"/>
      <c r="N24" s="15"/>
    </row>
    <row r="25" spans="2:14" x14ac:dyDescent="0.3">
      <c r="G25" s="15"/>
      <c r="K25" s="15"/>
      <c r="L25" s="15"/>
      <c r="N25" s="15"/>
    </row>
  </sheetData>
  <mergeCells count="18">
    <mergeCell ref="AD3:AG3"/>
    <mergeCell ref="AH3:AI3"/>
    <mergeCell ref="AJ3:AK3"/>
    <mergeCell ref="AM3:AO3"/>
    <mergeCell ref="AP3:AQ3"/>
    <mergeCell ref="AA3:AC3"/>
    <mergeCell ref="B1:D1"/>
    <mergeCell ref="B3:C3"/>
    <mergeCell ref="D3:F3"/>
    <mergeCell ref="G3:H3"/>
    <mergeCell ref="I3:J3"/>
    <mergeCell ref="K3:M3"/>
    <mergeCell ref="N3:O3"/>
    <mergeCell ref="R3:S3"/>
    <mergeCell ref="U3:V3"/>
    <mergeCell ref="W3:X3"/>
    <mergeCell ref="Y3:Z3"/>
    <mergeCell ref="P3:Q3"/>
  </mergeCells>
  <pageMargins left="0.70866141732283472" right="0.70866141732283472" top="0.78740157480314965" bottom="0.78740157480314965" header="0.31496062992125984" footer="0.31496062992125984"/>
  <pageSetup paperSize="9" scale="50" orientation="landscape" r:id="rId1"/>
  <headerFooter>
    <oddFooter>&amp;L© &amp;"-,Fett"ENX Association&amp;"-,Standard"
&amp;8Information Security Assessment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tabColor theme="0" tint="-0.14999847407452621"/>
  </sheetPr>
  <dimension ref="B1:D92"/>
  <sheetViews>
    <sheetView workbookViewId="0">
      <selection activeCell="B3" sqref="B3"/>
    </sheetView>
  </sheetViews>
  <sheetFormatPr baseColWidth="10" defaultColWidth="11.21875" defaultRowHeight="14.4" x14ac:dyDescent="0.3"/>
  <cols>
    <col min="1" max="1" width="2" customWidth="1"/>
    <col min="2" max="2" width="95" customWidth="1"/>
    <col min="4" max="4" width="31" customWidth="1"/>
  </cols>
  <sheetData>
    <row r="1" spans="2:4" ht="23.4" x14ac:dyDescent="0.3">
      <c r="B1" s="408" t="s">
        <v>725</v>
      </c>
      <c r="C1" s="408"/>
      <c r="D1" s="442"/>
    </row>
    <row r="2" spans="2:4" ht="151.80000000000001" x14ac:dyDescent="0.3">
      <c r="B2" s="128" t="s">
        <v>1405</v>
      </c>
      <c r="C2" s="138"/>
      <c r="D2" s="52"/>
    </row>
    <row r="5" spans="2:4" ht="55.2" x14ac:dyDescent="0.3">
      <c r="B5" s="1" t="s">
        <v>726</v>
      </c>
    </row>
    <row r="6" spans="2:4" x14ac:dyDescent="0.3">
      <c r="B6" s="1"/>
    </row>
    <row r="7" spans="2:4" x14ac:dyDescent="0.3">
      <c r="B7" s="63" t="s">
        <v>727</v>
      </c>
    </row>
    <row r="8" spans="2:4" x14ac:dyDescent="0.3">
      <c r="B8" s="233" t="s">
        <v>728</v>
      </c>
    </row>
    <row r="9" spans="2:4" x14ac:dyDescent="0.3">
      <c r="B9" s="233" t="s">
        <v>729</v>
      </c>
    </row>
    <row r="10" spans="2:4" x14ac:dyDescent="0.3">
      <c r="B10" s="233" t="s">
        <v>730</v>
      </c>
    </row>
    <row r="11" spans="2:4" x14ac:dyDescent="0.3">
      <c r="B11" s="63" t="s">
        <v>731</v>
      </c>
    </row>
    <row r="12" spans="2:4" ht="55.2" x14ac:dyDescent="0.3">
      <c r="B12" s="233" t="s">
        <v>732</v>
      </c>
    </row>
    <row r="13" spans="2:4" ht="55.2" x14ac:dyDescent="0.3">
      <c r="B13" s="233" t="s">
        <v>733</v>
      </c>
    </row>
    <row r="14" spans="2:4" ht="27.6" x14ac:dyDescent="0.3">
      <c r="B14" s="233" t="s">
        <v>734</v>
      </c>
    </row>
    <row r="15" spans="2:4" x14ac:dyDescent="0.3">
      <c r="B15" s="64"/>
    </row>
    <row r="16" spans="2:4" x14ac:dyDescent="0.3">
      <c r="B16" s="1"/>
    </row>
    <row r="17" spans="2:2" x14ac:dyDescent="0.3">
      <c r="B17" s="1"/>
    </row>
    <row r="18" spans="2:2" x14ac:dyDescent="0.3">
      <c r="B18" s="63" t="s">
        <v>735</v>
      </c>
    </row>
    <row r="19" spans="2:2" ht="82.8" x14ac:dyDescent="0.3">
      <c r="B19" s="64" t="s">
        <v>1299</v>
      </c>
    </row>
    <row r="20" spans="2:2" x14ac:dyDescent="0.3">
      <c r="B20" s="63" t="s">
        <v>1300</v>
      </c>
    </row>
    <row r="21" spans="2:2" ht="82.8" x14ac:dyDescent="0.3">
      <c r="B21" s="64" t="s">
        <v>736</v>
      </c>
    </row>
    <row r="22" spans="2:2" ht="69" x14ac:dyDescent="0.3">
      <c r="B22" s="64" t="s">
        <v>737</v>
      </c>
    </row>
    <row r="23" spans="2:2" ht="41.4" x14ac:dyDescent="0.3">
      <c r="B23" s="64" t="s">
        <v>738</v>
      </c>
    </row>
    <row r="24" spans="2:2" ht="41.4" x14ac:dyDescent="0.3">
      <c r="B24" s="64" t="s">
        <v>739</v>
      </c>
    </row>
    <row r="25" spans="2:2" ht="27.6" x14ac:dyDescent="0.3">
      <c r="B25" s="64" t="s">
        <v>740</v>
      </c>
    </row>
    <row r="26" spans="2:2" ht="41.4" x14ac:dyDescent="0.3">
      <c r="B26" s="64" t="s">
        <v>741</v>
      </c>
    </row>
    <row r="27" spans="2:2" ht="27.6" x14ac:dyDescent="0.3">
      <c r="B27" s="64" t="s">
        <v>742</v>
      </c>
    </row>
    <row r="28" spans="2:2" ht="69" x14ac:dyDescent="0.3">
      <c r="B28" s="64" t="s">
        <v>743</v>
      </c>
    </row>
    <row r="29" spans="2:2" ht="55.2" x14ac:dyDescent="0.3">
      <c r="B29" s="64" t="s">
        <v>744</v>
      </c>
    </row>
    <row r="30" spans="2:2" ht="27.6" x14ac:dyDescent="0.3">
      <c r="B30" s="64" t="s">
        <v>745</v>
      </c>
    </row>
    <row r="31" spans="2:2" x14ac:dyDescent="0.3">
      <c r="B31" s="63" t="s">
        <v>1301</v>
      </c>
    </row>
    <row r="32" spans="2:2" x14ac:dyDescent="0.3">
      <c r="B32" s="64" t="s">
        <v>746</v>
      </c>
    </row>
    <row r="33" spans="2:2" ht="41.4" x14ac:dyDescent="0.3">
      <c r="B33" s="64" t="s">
        <v>747</v>
      </c>
    </row>
    <row r="34" spans="2:2" x14ac:dyDescent="0.3">
      <c r="B34" s="64" t="s">
        <v>748</v>
      </c>
    </row>
    <row r="35" spans="2:2" x14ac:dyDescent="0.3">
      <c r="B35" s="64" t="s">
        <v>749</v>
      </c>
    </row>
    <row r="36" spans="2:2" ht="41.4" x14ac:dyDescent="0.3">
      <c r="B36" s="64" t="s">
        <v>750</v>
      </c>
    </row>
    <row r="37" spans="2:2" x14ac:dyDescent="0.3">
      <c r="B37" s="64" t="s">
        <v>751</v>
      </c>
    </row>
    <row r="38" spans="2:2" ht="110.4" x14ac:dyDescent="0.3">
      <c r="B38" s="64" t="s">
        <v>752</v>
      </c>
    </row>
    <row r="39" spans="2:2" x14ac:dyDescent="0.3">
      <c r="B39" s="64" t="s">
        <v>753</v>
      </c>
    </row>
    <row r="40" spans="2:2" ht="41.4" x14ac:dyDescent="0.3">
      <c r="B40" s="64" t="s">
        <v>1302</v>
      </c>
    </row>
    <row r="41" spans="2:2" ht="55.2" x14ac:dyDescent="0.3">
      <c r="B41" s="64" t="s">
        <v>754</v>
      </c>
    </row>
    <row r="42" spans="2:2" ht="55.2" x14ac:dyDescent="0.3">
      <c r="B42" s="64" t="s">
        <v>755</v>
      </c>
    </row>
    <row r="43" spans="2:2" x14ac:dyDescent="0.3">
      <c r="B43" s="64" t="s">
        <v>756</v>
      </c>
    </row>
    <row r="44" spans="2:2" ht="55.2" x14ac:dyDescent="0.3">
      <c r="B44" s="64" t="s">
        <v>757</v>
      </c>
    </row>
    <row r="45" spans="2:2" x14ac:dyDescent="0.3">
      <c r="B45" s="64" t="s">
        <v>758</v>
      </c>
    </row>
    <row r="46" spans="2:2" ht="55.2" x14ac:dyDescent="0.3">
      <c r="B46" s="64" t="s">
        <v>759</v>
      </c>
    </row>
    <row r="47" spans="2:2" x14ac:dyDescent="0.3">
      <c r="B47" s="63" t="s">
        <v>1303</v>
      </c>
    </row>
    <row r="48" spans="2:2" x14ac:dyDescent="0.3">
      <c r="B48" s="64" t="s">
        <v>760</v>
      </c>
    </row>
    <row r="49" spans="2:2" x14ac:dyDescent="0.3">
      <c r="B49" s="64" t="s">
        <v>761</v>
      </c>
    </row>
    <row r="50" spans="2:2" x14ac:dyDescent="0.3">
      <c r="B50" s="64" t="s">
        <v>762</v>
      </c>
    </row>
    <row r="51" spans="2:2" x14ac:dyDescent="0.3">
      <c r="B51" s="64" t="s">
        <v>763</v>
      </c>
    </row>
    <row r="52" spans="2:2" ht="41.4" x14ac:dyDescent="0.3">
      <c r="B52" s="64" t="s">
        <v>764</v>
      </c>
    </row>
    <row r="53" spans="2:2" x14ac:dyDescent="0.3">
      <c r="B53" s="64" t="s">
        <v>765</v>
      </c>
    </row>
    <row r="54" spans="2:2" x14ac:dyDescent="0.3">
      <c r="B54" s="64" t="s">
        <v>766</v>
      </c>
    </row>
    <row r="55" spans="2:2" x14ac:dyDescent="0.3">
      <c r="B55" s="64" t="s">
        <v>767</v>
      </c>
    </row>
    <row r="56" spans="2:2" x14ac:dyDescent="0.3">
      <c r="B56" s="64" t="s">
        <v>768</v>
      </c>
    </row>
    <row r="57" spans="2:2" ht="27.6" x14ac:dyDescent="0.3">
      <c r="B57" s="64" t="s">
        <v>769</v>
      </c>
    </row>
    <row r="58" spans="2:2" ht="27.6" x14ac:dyDescent="0.3">
      <c r="B58" s="64" t="s">
        <v>770</v>
      </c>
    </row>
    <row r="59" spans="2:2" ht="27.6" x14ac:dyDescent="0.3">
      <c r="B59" s="64" t="s">
        <v>771</v>
      </c>
    </row>
    <row r="60" spans="2:2" ht="55.2" x14ac:dyDescent="0.3">
      <c r="B60" s="64" t="s">
        <v>772</v>
      </c>
    </row>
    <row r="61" spans="2:2" ht="27.6" x14ac:dyDescent="0.3">
      <c r="B61" s="64" t="s">
        <v>773</v>
      </c>
    </row>
    <row r="62" spans="2:2" x14ac:dyDescent="0.3">
      <c r="B62" s="63" t="s">
        <v>1304</v>
      </c>
    </row>
    <row r="63" spans="2:2" ht="27.6" x14ac:dyDescent="0.3">
      <c r="B63" s="64" t="s">
        <v>774</v>
      </c>
    </row>
    <row r="64" spans="2:2" ht="41.4" x14ac:dyDescent="0.3">
      <c r="B64" s="64" t="s">
        <v>775</v>
      </c>
    </row>
    <row r="65" spans="2:2" ht="41.4" x14ac:dyDescent="0.3">
      <c r="B65" s="64" t="s">
        <v>776</v>
      </c>
    </row>
    <row r="66" spans="2:2" ht="27.6" x14ac:dyDescent="0.3">
      <c r="B66" s="64" t="s">
        <v>777</v>
      </c>
    </row>
    <row r="67" spans="2:2" ht="27.6" x14ac:dyDescent="0.3">
      <c r="B67" s="64" t="s">
        <v>778</v>
      </c>
    </row>
    <row r="68" spans="2:2" x14ac:dyDescent="0.3">
      <c r="B68" s="63" t="s">
        <v>1305</v>
      </c>
    </row>
    <row r="69" spans="2:2" ht="110.4" x14ac:dyDescent="0.3">
      <c r="B69" s="63" t="s">
        <v>779</v>
      </c>
    </row>
    <row r="70" spans="2:2" ht="82.8" x14ac:dyDescent="0.3">
      <c r="B70" s="63" t="s">
        <v>780</v>
      </c>
    </row>
    <row r="71" spans="2:2" ht="41.4" x14ac:dyDescent="0.3">
      <c r="B71" s="64" t="s">
        <v>781</v>
      </c>
    </row>
    <row r="72" spans="2:2" x14ac:dyDescent="0.3">
      <c r="B72" s="63" t="s">
        <v>1306</v>
      </c>
    </row>
    <row r="73" spans="2:2" ht="41.4" x14ac:dyDescent="0.3">
      <c r="B73" s="64" t="s">
        <v>782</v>
      </c>
    </row>
    <row r="74" spans="2:2" x14ac:dyDescent="0.3">
      <c r="B74" s="64" t="s">
        <v>783</v>
      </c>
    </row>
    <row r="75" spans="2:2" ht="27.6" x14ac:dyDescent="0.3">
      <c r="B75" s="64" t="s">
        <v>784</v>
      </c>
    </row>
    <row r="76" spans="2:2" x14ac:dyDescent="0.3">
      <c r="B76" s="64" t="s">
        <v>785</v>
      </c>
    </row>
    <row r="77" spans="2:2" ht="27.6" x14ac:dyDescent="0.3">
      <c r="B77" s="64" t="s">
        <v>786</v>
      </c>
    </row>
    <row r="78" spans="2:2" ht="41.4" x14ac:dyDescent="0.3">
      <c r="B78" s="64" t="s">
        <v>787</v>
      </c>
    </row>
    <row r="79" spans="2:2" x14ac:dyDescent="0.3">
      <c r="B79" s="64" t="s">
        <v>788</v>
      </c>
    </row>
    <row r="80" spans="2:2" x14ac:dyDescent="0.3">
      <c r="B80" s="63" t="s">
        <v>1307</v>
      </c>
    </row>
    <row r="81" spans="2:2" ht="27.6" x14ac:dyDescent="0.3">
      <c r="B81" s="64" t="s">
        <v>789</v>
      </c>
    </row>
    <row r="82" spans="2:2" ht="27.6" x14ac:dyDescent="0.3">
      <c r="B82" s="64" t="s">
        <v>790</v>
      </c>
    </row>
    <row r="83" spans="2:2" x14ac:dyDescent="0.3">
      <c r="B83" s="63" t="s">
        <v>1308</v>
      </c>
    </row>
    <row r="84" spans="2:2" ht="41.4" x14ac:dyDescent="0.3">
      <c r="B84" s="64" t="s">
        <v>791</v>
      </c>
    </row>
    <row r="85" spans="2:2" ht="55.2" x14ac:dyDescent="0.3">
      <c r="B85" s="64" t="s">
        <v>792</v>
      </c>
    </row>
    <row r="86" spans="2:2" ht="27.6" x14ac:dyDescent="0.3">
      <c r="B86" s="64" t="s">
        <v>793</v>
      </c>
    </row>
    <row r="87" spans="2:2" ht="41.4" x14ac:dyDescent="0.3">
      <c r="B87" s="64" t="s">
        <v>794</v>
      </c>
    </row>
    <row r="88" spans="2:2" x14ac:dyDescent="0.3">
      <c r="B88" s="64"/>
    </row>
    <row r="89" spans="2:2" ht="27.6" x14ac:dyDescent="0.3">
      <c r="B89" s="63" t="s">
        <v>795</v>
      </c>
    </row>
    <row r="90" spans="2:2" ht="27.6" x14ac:dyDescent="0.3">
      <c r="B90" s="64" t="s">
        <v>796</v>
      </c>
    </row>
    <row r="91" spans="2:2" ht="27.6" x14ac:dyDescent="0.3">
      <c r="B91" s="64" t="s">
        <v>797</v>
      </c>
    </row>
    <row r="92" spans="2:2" x14ac:dyDescent="0.3">
      <c r="B92" s="64" t="s">
        <v>798</v>
      </c>
    </row>
  </sheetData>
  <mergeCells count="1">
    <mergeCell ref="B1:D1"/>
  </mergeCells>
  <printOptions horizontalCentered="1"/>
  <pageMargins left="0.51181102362204722" right="0.51181102362204722" top="0.78740157480314965" bottom="0.59055118110236227" header="0.31496062992125984" footer="0.31496062992125984"/>
  <pageSetup paperSize="9" scale="90" orientation="portrait" r:id="rId1"/>
  <headerFooter>
    <oddFooter>&amp;L© &amp;"-,Fett"&amp;10ENX Association&amp;"-,Standard"&amp;11
&amp;7Information Security Assessment</oddFooter>
  </headerFooter>
  <rowBreaks count="4" manualBreakCount="4">
    <brk id="19" min="1" max="1" man="1"/>
    <brk id="30" min="1" max="1" man="1"/>
    <brk id="58" min="1" max="1" man="1"/>
    <brk id="79" min="1" max="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tabColor theme="0" tint="-0.14999847407452621"/>
  </sheetPr>
  <dimension ref="A1:D177"/>
  <sheetViews>
    <sheetView topLeftCell="A117" workbookViewId="0">
      <selection activeCell="C141" sqref="C141"/>
    </sheetView>
  </sheetViews>
  <sheetFormatPr baseColWidth="10" defaultColWidth="11.21875" defaultRowHeight="13.8" x14ac:dyDescent="0.3"/>
  <cols>
    <col min="1" max="1" width="1.21875" style="16" customWidth="1"/>
    <col min="2" max="2" width="11.21875" style="229"/>
    <col min="3" max="3" width="100.21875" style="329" customWidth="1"/>
    <col min="4" max="4" width="1.21875" style="16" customWidth="1"/>
    <col min="5" max="16384" width="11.21875" style="15"/>
  </cols>
  <sheetData>
    <row r="1" spans="1:4" ht="63" customHeight="1" x14ac:dyDescent="0.3">
      <c r="A1" s="13"/>
      <c r="C1" s="327" t="s">
        <v>799</v>
      </c>
      <c r="D1" s="13"/>
    </row>
    <row r="2" spans="1:4" x14ac:dyDescent="0.3">
      <c r="A2" s="13"/>
      <c r="B2" s="230" t="s">
        <v>800</v>
      </c>
      <c r="C2" s="230" t="s">
        <v>801</v>
      </c>
      <c r="D2" s="13"/>
    </row>
    <row r="3" spans="1:4" x14ac:dyDescent="0.3">
      <c r="A3" s="13"/>
      <c r="B3" s="230"/>
      <c r="C3" s="230"/>
      <c r="D3" s="13"/>
    </row>
    <row r="4" spans="1:4" x14ac:dyDescent="0.3">
      <c r="A4" s="13"/>
      <c r="B4" s="230" t="s">
        <v>191</v>
      </c>
      <c r="C4" s="230" t="s">
        <v>802</v>
      </c>
      <c r="D4" s="13"/>
    </row>
    <row r="5" spans="1:4" x14ac:dyDescent="0.3">
      <c r="B5" s="230"/>
      <c r="C5" s="230" t="s">
        <v>803</v>
      </c>
    </row>
    <row r="6" spans="1:4" x14ac:dyDescent="0.3">
      <c r="B6" s="230"/>
      <c r="C6" s="230" t="s">
        <v>804</v>
      </c>
    </row>
    <row r="7" spans="1:4" x14ac:dyDescent="0.3">
      <c r="B7" s="230"/>
      <c r="C7" s="230" t="s">
        <v>805</v>
      </c>
    </row>
    <row r="8" spans="1:4" x14ac:dyDescent="0.3">
      <c r="B8" s="230"/>
      <c r="C8" s="230"/>
    </row>
    <row r="9" spans="1:4" x14ac:dyDescent="0.3">
      <c r="B9" s="230" t="s">
        <v>197</v>
      </c>
      <c r="C9" s="230" t="s">
        <v>806</v>
      </c>
    </row>
    <row r="10" spans="1:4" x14ac:dyDescent="0.3">
      <c r="B10" s="230"/>
      <c r="C10" s="230" t="s">
        <v>807</v>
      </c>
    </row>
    <row r="11" spans="1:4" x14ac:dyDescent="0.3">
      <c r="B11" s="230"/>
      <c r="C11" s="230" t="s">
        <v>808</v>
      </c>
    </row>
    <row r="12" spans="1:4" x14ac:dyDescent="0.3">
      <c r="B12" s="230"/>
      <c r="C12" s="230" t="s">
        <v>809</v>
      </c>
    </row>
    <row r="13" spans="1:4" x14ac:dyDescent="0.3">
      <c r="A13" s="13"/>
      <c r="B13" s="230"/>
      <c r="C13" s="230" t="s">
        <v>810</v>
      </c>
      <c r="D13" s="13"/>
    </row>
    <row r="14" spans="1:4" x14ac:dyDescent="0.3">
      <c r="B14" s="230"/>
      <c r="C14" s="230"/>
    </row>
    <row r="15" spans="1:4" x14ac:dyDescent="0.3">
      <c r="A15" s="231"/>
      <c r="B15" s="230" t="s">
        <v>208</v>
      </c>
      <c r="C15" s="131" t="s">
        <v>811</v>
      </c>
      <c r="D15" s="231"/>
    </row>
    <row r="16" spans="1:4" x14ac:dyDescent="0.3">
      <c r="B16" s="230"/>
      <c r="C16" s="230" t="s">
        <v>812</v>
      </c>
    </row>
    <row r="17" spans="2:3" x14ac:dyDescent="0.3">
      <c r="B17" s="230"/>
      <c r="C17" s="230"/>
    </row>
    <row r="18" spans="2:3" x14ac:dyDescent="0.3">
      <c r="B18" s="230" t="s">
        <v>813</v>
      </c>
      <c r="C18" s="230" t="s">
        <v>814</v>
      </c>
    </row>
    <row r="19" spans="2:3" x14ac:dyDescent="0.3">
      <c r="B19" s="230"/>
      <c r="C19" s="230" t="s">
        <v>815</v>
      </c>
    </row>
    <row r="20" spans="2:3" x14ac:dyDescent="0.3">
      <c r="B20" s="230"/>
      <c r="C20" s="230"/>
    </row>
    <row r="21" spans="2:3" x14ac:dyDescent="0.3">
      <c r="B21" s="230" t="s">
        <v>816</v>
      </c>
      <c r="C21" s="230" t="s">
        <v>817</v>
      </c>
    </row>
    <row r="22" spans="2:3" x14ac:dyDescent="0.3">
      <c r="B22" s="230"/>
      <c r="C22" s="230"/>
    </row>
    <row r="23" spans="2:3" x14ac:dyDescent="0.3">
      <c r="B23" s="230" t="s">
        <v>818</v>
      </c>
      <c r="C23" s="230" t="s">
        <v>819</v>
      </c>
    </row>
    <row r="24" spans="2:3" x14ac:dyDescent="0.3">
      <c r="B24" s="230"/>
      <c r="C24" s="230"/>
    </row>
    <row r="25" spans="2:3" x14ac:dyDescent="0.3">
      <c r="B25" s="230" t="s">
        <v>238</v>
      </c>
      <c r="C25" s="230" t="s">
        <v>820</v>
      </c>
    </row>
    <row r="26" spans="2:3" x14ac:dyDescent="0.3">
      <c r="B26" s="230"/>
      <c r="C26" s="230"/>
    </row>
    <row r="27" spans="2:3" x14ac:dyDescent="0.3">
      <c r="B27" s="230" t="s">
        <v>240</v>
      </c>
      <c r="C27" s="230" t="s">
        <v>821</v>
      </c>
    </row>
    <row r="28" spans="2:3" x14ac:dyDescent="0.3">
      <c r="B28" s="230"/>
      <c r="C28" s="230"/>
    </row>
    <row r="29" spans="2:3" x14ac:dyDescent="0.3">
      <c r="B29" s="230" t="s">
        <v>243</v>
      </c>
      <c r="C29" s="230" t="s">
        <v>822</v>
      </c>
    </row>
    <row r="30" spans="2:3" x14ac:dyDescent="0.3">
      <c r="B30" s="230"/>
      <c r="C30" s="230" t="s">
        <v>823</v>
      </c>
    </row>
    <row r="31" spans="2:3" x14ac:dyDescent="0.3">
      <c r="B31" s="230"/>
      <c r="C31" s="230" t="s">
        <v>824</v>
      </c>
    </row>
    <row r="32" spans="2:3" x14ac:dyDescent="0.3">
      <c r="B32" s="230"/>
      <c r="C32" s="230" t="s">
        <v>825</v>
      </c>
    </row>
    <row r="33" spans="2:3" x14ac:dyDescent="0.3">
      <c r="B33" s="230"/>
      <c r="C33" s="230"/>
    </row>
    <row r="34" spans="2:3" x14ac:dyDescent="0.3">
      <c r="B34" s="230" t="s">
        <v>246</v>
      </c>
      <c r="C34" s="230" t="s">
        <v>826</v>
      </c>
    </row>
    <row r="35" spans="2:3" x14ac:dyDescent="0.3">
      <c r="B35" s="230"/>
      <c r="C35" s="230" t="s">
        <v>827</v>
      </c>
    </row>
    <row r="36" spans="2:3" x14ac:dyDescent="0.3">
      <c r="B36" s="230"/>
      <c r="C36" s="230" t="s">
        <v>828</v>
      </c>
    </row>
    <row r="37" spans="2:3" x14ac:dyDescent="0.3">
      <c r="B37" s="230"/>
      <c r="C37" s="230" t="s">
        <v>829</v>
      </c>
    </row>
    <row r="38" spans="2:3" x14ac:dyDescent="0.3">
      <c r="B38" s="230"/>
      <c r="C38" s="230"/>
    </row>
    <row r="39" spans="2:3" x14ac:dyDescent="0.3">
      <c r="B39" s="230" t="s">
        <v>830</v>
      </c>
      <c r="C39" s="328" t="s">
        <v>831</v>
      </c>
    </row>
    <row r="40" spans="2:3" x14ac:dyDescent="0.3">
      <c r="B40" s="230"/>
      <c r="C40" s="230" t="s">
        <v>832</v>
      </c>
    </row>
    <row r="41" spans="2:3" x14ac:dyDescent="0.3">
      <c r="B41" s="230"/>
      <c r="C41" s="230" t="s">
        <v>833</v>
      </c>
    </row>
    <row r="42" spans="2:3" ht="41.4" x14ac:dyDescent="0.3">
      <c r="B42" s="230"/>
      <c r="C42" s="230" t="s">
        <v>834</v>
      </c>
    </row>
    <row r="43" spans="2:3" x14ac:dyDescent="0.3">
      <c r="C43" s="329" t="s">
        <v>835</v>
      </c>
    </row>
    <row r="44" spans="2:3" ht="27.6" x14ac:dyDescent="0.3">
      <c r="C44" s="329" t="s">
        <v>836</v>
      </c>
    </row>
    <row r="45" spans="2:3" ht="41.4" x14ac:dyDescent="0.3">
      <c r="C45" s="329" t="s">
        <v>837</v>
      </c>
    </row>
    <row r="46" spans="2:3" x14ac:dyDescent="0.3">
      <c r="C46" s="329" t="s">
        <v>838</v>
      </c>
    </row>
    <row r="47" spans="2:3" x14ac:dyDescent="0.3">
      <c r="C47" s="329" t="s">
        <v>839</v>
      </c>
    </row>
    <row r="48" spans="2:3" x14ac:dyDescent="0.3">
      <c r="C48" s="329" t="s">
        <v>840</v>
      </c>
    </row>
    <row r="50" spans="2:3" x14ac:dyDescent="0.3">
      <c r="B50" s="229" t="s">
        <v>841</v>
      </c>
      <c r="C50" s="329" t="s">
        <v>842</v>
      </c>
    </row>
    <row r="51" spans="2:3" ht="27.6" x14ac:dyDescent="0.3">
      <c r="C51" s="329" t="s">
        <v>843</v>
      </c>
    </row>
    <row r="52" spans="2:3" x14ac:dyDescent="0.3">
      <c r="C52" s="329" t="s">
        <v>844</v>
      </c>
    </row>
    <row r="53" spans="2:3" x14ac:dyDescent="0.3">
      <c r="C53" s="329" t="s">
        <v>845</v>
      </c>
    </row>
    <row r="54" spans="2:3" x14ac:dyDescent="0.3">
      <c r="C54" s="329" t="s">
        <v>846</v>
      </c>
    </row>
    <row r="55" spans="2:3" ht="27.6" x14ac:dyDescent="0.3">
      <c r="C55" s="329" t="s">
        <v>847</v>
      </c>
    </row>
    <row r="57" spans="2:3" x14ac:dyDescent="0.3">
      <c r="B57" s="229" t="s">
        <v>848</v>
      </c>
      <c r="C57" s="329" t="s">
        <v>849</v>
      </c>
    </row>
    <row r="59" spans="2:3" x14ac:dyDescent="0.3">
      <c r="B59" s="229" t="s">
        <v>850</v>
      </c>
      <c r="C59" s="329" t="s">
        <v>851</v>
      </c>
    </row>
    <row r="60" spans="2:3" x14ac:dyDescent="0.3">
      <c r="B60" s="232" t="s">
        <v>852</v>
      </c>
      <c r="C60" s="330" t="s">
        <v>853</v>
      </c>
    </row>
    <row r="62" spans="2:3" x14ac:dyDescent="0.3">
      <c r="B62" s="229" t="s">
        <v>854</v>
      </c>
      <c r="C62" s="329" t="s">
        <v>855</v>
      </c>
    </row>
    <row r="63" spans="2:3" x14ac:dyDescent="0.3">
      <c r="C63" s="329" t="s">
        <v>856</v>
      </c>
    </row>
    <row r="64" spans="2:3" x14ac:dyDescent="0.3">
      <c r="C64" s="331" t="s">
        <v>857</v>
      </c>
    </row>
    <row r="65" spans="1:4" x14ac:dyDescent="0.3">
      <c r="C65" s="329" t="s">
        <v>858</v>
      </c>
    </row>
    <row r="66" spans="1:4" x14ac:dyDescent="0.3">
      <c r="C66" s="329" t="s">
        <v>859</v>
      </c>
    </row>
    <row r="67" spans="1:4" x14ac:dyDescent="0.3">
      <c r="C67" s="329" t="s">
        <v>860</v>
      </c>
    </row>
    <row r="68" spans="1:4" x14ac:dyDescent="0.3">
      <c r="C68" s="329" t="s">
        <v>861</v>
      </c>
    </row>
    <row r="70" spans="1:4" x14ac:dyDescent="0.3">
      <c r="B70" s="229" t="s">
        <v>862</v>
      </c>
      <c r="C70" s="329" t="s">
        <v>863</v>
      </c>
    </row>
    <row r="71" spans="1:4" x14ac:dyDescent="0.3">
      <c r="C71" s="329" t="s">
        <v>864</v>
      </c>
    </row>
    <row r="72" spans="1:4" x14ac:dyDescent="0.3">
      <c r="C72" s="329" t="s">
        <v>865</v>
      </c>
    </row>
    <row r="73" spans="1:4" ht="27.6" x14ac:dyDescent="0.3">
      <c r="C73" s="329" t="s">
        <v>866</v>
      </c>
    </row>
    <row r="74" spans="1:4" x14ac:dyDescent="0.3">
      <c r="C74" s="329" t="s">
        <v>867</v>
      </c>
    </row>
    <row r="75" spans="1:4" x14ac:dyDescent="0.3">
      <c r="C75" s="329" t="s">
        <v>868</v>
      </c>
    </row>
    <row r="76" spans="1:4" x14ac:dyDescent="0.3">
      <c r="C76" s="329" t="s">
        <v>869</v>
      </c>
    </row>
    <row r="77" spans="1:4" x14ac:dyDescent="0.3">
      <c r="C77" s="329" t="s">
        <v>870</v>
      </c>
    </row>
    <row r="78" spans="1:4" x14ac:dyDescent="0.3">
      <c r="C78" s="329" t="s">
        <v>871</v>
      </c>
    </row>
    <row r="79" spans="1:4" x14ac:dyDescent="0.3">
      <c r="C79" s="329" t="s">
        <v>872</v>
      </c>
    </row>
    <row r="80" spans="1:4" x14ac:dyDescent="0.3">
      <c r="A80" s="231"/>
      <c r="C80" s="329" t="s">
        <v>873</v>
      </c>
      <c r="D80" s="231"/>
    </row>
    <row r="81" spans="1:4" x14ac:dyDescent="0.3">
      <c r="C81" s="329" t="s">
        <v>874</v>
      </c>
    </row>
    <row r="82" spans="1:4" x14ac:dyDescent="0.3">
      <c r="C82" s="329" t="s">
        <v>872</v>
      </c>
    </row>
    <row r="83" spans="1:4" x14ac:dyDescent="0.3">
      <c r="C83" s="329" t="s">
        <v>875</v>
      </c>
    </row>
    <row r="84" spans="1:4" x14ac:dyDescent="0.3">
      <c r="C84" s="329" t="s">
        <v>871</v>
      </c>
    </row>
    <row r="85" spans="1:4" x14ac:dyDescent="0.3">
      <c r="C85" s="329" t="s">
        <v>876</v>
      </c>
    </row>
    <row r="86" spans="1:4" x14ac:dyDescent="0.3">
      <c r="C86" s="329" t="s">
        <v>877</v>
      </c>
    </row>
    <row r="87" spans="1:4" x14ac:dyDescent="0.3">
      <c r="C87" s="329" t="s">
        <v>872</v>
      </c>
    </row>
    <row r="88" spans="1:4" x14ac:dyDescent="0.3">
      <c r="C88" s="329" t="s">
        <v>872</v>
      </c>
    </row>
    <row r="89" spans="1:4" x14ac:dyDescent="0.3">
      <c r="C89" s="329" t="s">
        <v>878</v>
      </c>
    </row>
    <row r="90" spans="1:4" x14ac:dyDescent="0.3">
      <c r="A90" s="231"/>
      <c r="C90" s="329" t="s">
        <v>879</v>
      </c>
      <c r="D90" s="231"/>
    </row>
    <row r="91" spans="1:4" x14ac:dyDescent="0.3">
      <c r="C91" s="329" t="s">
        <v>880</v>
      </c>
    </row>
    <row r="92" spans="1:4" x14ac:dyDescent="0.3">
      <c r="C92" s="329" t="s">
        <v>881</v>
      </c>
    </row>
    <row r="93" spans="1:4" ht="27.6" x14ac:dyDescent="0.3">
      <c r="C93" s="329" t="s">
        <v>882</v>
      </c>
    </row>
    <row r="95" spans="1:4" x14ac:dyDescent="0.3">
      <c r="B95" s="229" t="s">
        <v>883</v>
      </c>
      <c r="C95" s="329" t="s">
        <v>884</v>
      </c>
    </row>
    <row r="96" spans="1:4" x14ac:dyDescent="0.3">
      <c r="C96" s="329" t="s">
        <v>885</v>
      </c>
    </row>
    <row r="97" spans="2:3" x14ac:dyDescent="0.3">
      <c r="C97" s="329" t="s">
        <v>886</v>
      </c>
    </row>
    <row r="98" spans="2:3" x14ac:dyDescent="0.3">
      <c r="C98" s="329" t="s">
        <v>887</v>
      </c>
    </row>
    <row r="100" spans="2:3" x14ac:dyDescent="0.3">
      <c r="B100" s="229" t="s">
        <v>888</v>
      </c>
      <c r="C100" s="329" t="s">
        <v>889</v>
      </c>
    </row>
    <row r="101" spans="2:3" x14ac:dyDescent="0.3">
      <c r="C101" s="329" t="s">
        <v>890</v>
      </c>
    </row>
    <row r="102" spans="2:3" x14ac:dyDescent="0.3">
      <c r="C102" s="332"/>
    </row>
    <row r="103" spans="2:3" x14ac:dyDescent="0.3">
      <c r="B103" s="229" t="s">
        <v>891</v>
      </c>
      <c r="C103" s="332" t="s">
        <v>892</v>
      </c>
    </row>
    <row r="104" spans="2:3" x14ac:dyDescent="0.3">
      <c r="C104" s="332" t="s">
        <v>893</v>
      </c>
    </row>
    <row r="106" spans="2:3" x14ac:dyDescent="0.3">
      <c r="B106" s="229" t="s">
        <v>271</v>
      </c>
      <c r="C106" s="332" t="s">
        <v>894</v>
      </c>
    </row>
    <row r="107" spans="2:3" x14ac:dyDescent="0.3">
      <c r="C107" s="329" t="s">
        <v>895</v>
      </c>
    </row>
    <row r="108" spans="2:3" ht="27.6" x14ac:dyDescent="0.3">
      <c r="C108" s="329" t="s">
        <v>896</v>
      </c>
    </row>
    <row r="109" spans="2:3" x14ac:dyDescent="0.3">
      <c r="C109" s="329" t="s">
        <v>897</v>
      </c>
    </row>
    <row r="110" spans="2:3" ht="27.6" x14ac:dyDescent="0.3">
      <c r="C110" s="329" t="s">
        <v>898</v>
      </c>
    </row>
    <row r="112" spans="2:3" x14ac:dyDescent="0.3">
      <c r="B112" s="229" t="s">
        <v>899</v>
      </c>
      <c r="C112" s="329" t="s">
        <v>900</v>
      </c>
    </row>
    <row r="113" spans="2:3" x14ac:dyDescent="0.3">
      <c r="C113" s="329" t="s">
        <v>901</v>
      </c>
    </row>
    <row r="114" spans="2:3" x14ac:dyDescent="0.3">
      <c r="C114" s="329" t="s">
        <v>902</v>
      </c>
    </row>
    <row r="115" spans="2:3" x14ac:dyDescent="0.3">
      <c r="C115" s="329" t="s">
        <v>903</v>
      </c>
    </row>
    <row r="116" spans="2:3" x14ac:dyDescent="0.3">
      <c r="C116" s="329" t="s">
        <v>904</v>
      </c>
    </row>
    <row r="117" spans="2:3" x14ac:dyDescent="0.3">
      <c r="C117" s="329" t="s">
        <v>905</v>
      </c>
    </row>
    <row r="118" spans="2:3" x14ac:dyDescent="0.3">
      <c r="C118" s="329" t="s">
        <v>906</v>
      </c>
    </row>
    <row r="119" spans="2:3" x14ac:dyDescent="0.3">
      <c r="C119" s="329" t="s">
        <v>907</v>
      </c>
    </row>
    <row r="120" spans="2:3" x14ac:dyDescent="0.3">
      <c r="C120" s="329" t="s">
        <v>908</v>
      </c>
    </row>
    <row r="121" spans="2:3" x14ac:dyDescent="0.3">
      <c r="C121" s="329" t="s">
        <v>909</v>
      </c>
    </row>
    <row r="122" spans="2:3" x14ac:dyDescent="0.3">
      <c r="C122" s="329" t="s">
        <v>910</v>
      </c>
    </row>
    <row r="123" spans="2:3" x14ac:dyDescent="0.3">
      <c r="C123" s="329" t="s">
        <v>911</v>
      </c>
    </row>
    <row r="124" spans="2:3" x14ac:dyDescent="0.3">
      <c r="C124" s="329" t="s">
        <v>912</v>
      </c>
    </row>
    <row r="125" spans="2:3" x14ac:dyDescent="0.3">
      <c r="C125" s="329" t="s">
        <v>913</v>
      </c>
    </row>
    <row r="126" spans="2:3" ht="27.6" x14ac:dyDescent="0.3">
      <c r="C126" s="329" t="s">
        <v>914</v>
      </c>
    </row>
    <row r="128" spans="2:3" ht="27.6" x14ac:dyDescent="0.3">
      <c r="B128" s="229" t="s">
        <v>1261</v>
      </c>
      <c r="C128" s="333" t="s">
        <v>1262</v>
      </c>
    </row>
    <row r="129" spans="3:3" x14ac:dyDescent="0.3">
      <c r="C129" s="329" t="s">
        <v>1240</v>
      </c>
    </row>
    <row r="130" spans="3:3" x14ac:dyDescent="0.3">
      <c r="C130" s="329" t="s">
        <v>1241</v>
      </c>
    </row>
    <row r="131" spans="3:3" x14ac:dyDescent="0.3">
      <c r="C131" s="329" t="s">
        <v>1269</v>
      </c>
    </row>
    <row r="132" spans="3:3" x14ac:dyDescent="0.3">
      <c r="C132" s="329" t="s">
        <v>1270</v>
      </c>
    </row>
    <row r="133" spans="3:3" x14ac:dyDescent="0.3">
      <c r="C133" s="329" t="s">
        <v>1242</v>
      </c>
    </row>
    <row r="134" spans="3:3" x14ac:dyDescent="0.3">
      <c r="C134" s="329" t="s">
        <v>1243</v>
      </c>
    </row>
    <row r="135" spans="3:3" ht="27.6" x14ac:dyDescent="0.3">
      <c r="C135" s="333" t="s">
        <v>1263</v>
      </c>
    </row>
    <row r="136" spans="3:3" x14ac:dyDescent="0.3">
      <c r="C136" s="329" t="s">
        <v>1244</v>
      </c>
    </row>
    <row r="137" spans="3:3" x14ac:dyDescent="0.3">
      <c r="C137" s="329" t="s">
        <v>1245</v>
      </c>
    </row>
    <row r="138" spans="3:3" x14ac:dyDescent="0.3">
      <c r="C138" s="329" t="s">
        <v>1246</v>
      </c>
    </row>
    <row r="139" spans="3:3" x14ac:dyDescent="0.3">
      <c r="C139" s="405" t="s">
        <v>1328</v>
      </c>
    </row>
    <row r="140" spans="3:3" x14ac:dyDescent="0.3">
      <c r="C140" s="329" t="s">
        <v>1247</v>
      </c>
    </row>
    <row r="141" spans="3:3" x14ac:dyDescent="0.3">
      <c r="C141" s="329" t="s">
        <v>1248</v>
      </c>
    </row>
    <row r="142" spans="3:3" x14ac:dyDescent="0.3">
      <c r="C142" s="329" t="s">
        <v>1249</v>
      </c>
    </row>
    <row r="143" spans="3:3" x14ac:dyDescent="0.3">
      <c r="C143" s="329" t="s">
        <v>1250</v>
      </c>
    </row>
    <row r="144" spans="3:3" x14ac:dyDescent="0.3">
      <c r="C144" s="329" t="s">
        <v>1251</v>
      </c>
    </row>
    <row r="145" spans="3:3" x14ac:dyDescent="0.3">
      <c r="C145" s="329" t="s">
        <v>1252</v>
      </c>
    </row>
    <row r="146" spans="3:3" x14ac:dyDescent="0.3">
      <c r="C146" s="329" t="s">
        <v>1253</v>
      </c>
    </row>
    <row r="147" spans="3:3" x14ac:dyDescent="0.3">
      <c r="C147" s="329" t="s">
        <v>1254</v>
      </c>
    </row>
    <row r="148" spans="3:3" x14ac:dyDescent="0.3">
      <c r="C148" s="329" t="s">
        <v>1255</v>
      </c>
    </row>
    <row r="149" spans="3:3" x14ac:dyDescent="0.3">
      <c r="C149" s="329" t="s">
        <v>1256</v>
      </c>
    </row>
    <row r="150" spans="3:3" x14ac:dyDescent="0.3">
      <c r="C150" s="329" t="s">
        <v>1257</v>
      </c>
    </row>
    <row r="151" spans="3:3" x14ac:dyDescent="0.3">
      <c r="C151" s="329" t="s">
        <v>1258</v>
      </c>
    </row>
    <row r="152" spans="3:3" x14ac:dyDescent="0.3">
      <c r="C152" s="329" t="s">
        <v>1259</v>
      </c>
    </row>
    <row r="154" spans="3:3" ht="27.6" x14ac:dyDescent="0.3">
      <c r="C154" s="333" t="s">
        <v>1265</v>
      </c>
    </row>
    <row r="155" spans="3:3" ht="41.4" x14ac:dyDescent="0.3">
      <c r="C155" s="329" t="s">
        <v>1264</v>
      </c>
    </row>
    <row r="156" spans="3:3" ht="27.6" x14ac:dyDescent="0.3">
      <c r="C156" s="333" t="s">
        <v>1266</v>
      </c>
    </row>
    <row r="157" spans="3:3" ht="27.6" x14ac:dyDescent="0.3">
      <c r="C157" s="329" t="s">
        <v>1267</v>
      </c>
    </row>
    <row r="158" spans="3:3" x14ac:dyDescent="0.3">
      <c r="C158" s="329" t="s">
        <v>1260</v>
      </c>
    </row>
    <row r="159" spans="3:3" ht="41.4" x14ac:dyDescent="0.3">
      <c r="C159" s="329" t="s">
        <v>1268</v>
      </c>
    </row>
    <row r="161" spans="2:3" x14ac:dyDescent="0.3">
      <c r="B161" s="229" t="s">
        <v>1317</v>
      </c>
      <c r="C161" s="330" t="s">
        <v>1318</v>
      </c>
    </row>
    <row r="162" spans="2:3" x14ac:dyDescent="0.3">
      <c r="C162" s="391" t="s">
        <v>1324</v>
      </c>
    </row>
    <row r="163" spans="2:3" x14ac:dyDescent="0.3">
      <c r="C163" s="329" t="s">
        <v>1325</v>
      </c>
    </row>
    <row r="164" spans="2:3" x14ac:dyDescent="0.3">
      <c r="C164" s="391" t="s">
        <v>59</v>
      </c>
    </row>
    <row r="165" spans="2:3" x14ac:dyDescent="0.3">
      <c r="C165" s="15" t="s">
        <v>1319</v>
      </c>
    </row>
    <row r="166" spans="2:3" x14ac:dyDescent="0.3">
      <c r="C166" s="15" t="s">
        <v>1320</v>
      </c>
    </row>
    <row r="167" spans="2:3" x14ac:dyDescent="0.3">
      <c r="C167" s="391" t="s">
        <v>61</v>
      </c>
    </row>
    <row r="168" spans="2:3" x14ac:dyDescent="0.3">
      <c r="C168" s="330" t="s">
        <v>1321</v>
      </c>
    </row>
    <row r="170" spans="2:3" x14ac:dyDescent="0.3">
      <c r="C170" s="391" t="s">
        <v>64</v>
      </c>
    </row>
    <row r="171" spans="2:3" x14ac:dyDescent="0.3">
      <c r="C171" s="329" t="s">
        <v>1322</v>
      </c>
    </row>
    <row r="172" spans="2:3" ht="27.6" x14ac:dyDescent="0.3">
      <c r="C172" s="329" t="s">
        <v>1323</v>
      </c>
    </row>
    <row r="173" spans="2:3" x14ac:dyDescent="0.3">
      <c r="C173" s="391" t="s">
        <v>68</v>
      </c>
    </row>
    <row r="174" spans="2:3" x14ac:dyDescent="0.3">
      <c r="C174" s="329" t="s">
        <v>1326</v>
      </c>
    </row>
    <row r="175" spans="2:3" x14ac:dyDescent="0.3">
      <c r="C175" s="333" t="s">
        <v>76</v>
      </c>
    </row>
    <row r="176" spans="2:3" x14ac:dyDescent="0.3">
      <c r="C176" s="330" t="s">
        <v>1329</v>
      </c>
    </row>
    <row r="177" spans="3:3" x14ac:dyDescent="0.3">
      <c r="C177" s="15" t="s">
        <v>1330</v>
      </c>
    </row>
  </sheetData>
  <pageMargins left="0.70866141732283472" right="0.70866141732283472" top="0.78740157480314965" bottom="0.78740157480314965" header="0.31496062992125984" footer="0.31496062992125984"/>
  <pageSetup paperSize="9" scale="77" orientation="portrait" r:id="rId1"/>
  <headerFooter>
    <oddFooter>&amp;L© &amp;"-,Fett"&amp;10ENX Association&amp;"-,Standard"&amp;11
&amp;7Information Security Assessment</oddFooter>
  </headerFooter>
  <rowBreaks count="2" manualBreakCount="2">
    <brk id="61" max="2" man="1"/>
    <brk id="127" max="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D70364BA5F9E46ACA5E6FFC358B1D8" ma:contentTypeVersion="12" ma:contentTypeDescription="Create a new document." ma:contentTypeScope="" ma:versionID="cf53eef301cd56f1b081dd7beab6aa34">
  <xsd:schema xmlns:xsd="http://www.w3.org/2001/XMLSchema" xmlns:xs="http://www.w3.org/2001/XMLSchema" xmlns:p="http://schemas.microsoft.com/office/2006/metadata/properties" xmlns:ns2="e2f1c1d1-af7b-40b8-b162-555735f7fcf0" xmlns:ns3="b9aa7a70-d999-4e53-a1b5-0c83c68f96a4" targetNamespace="http://schemas.microsoft.com/office/2006/metadata/properties" ma:root="true" ma:fieldsID="250e8b3cc5fd816b5039a0615c8bdb6e" ns2:_="" ns3:_="">
    <xsd:import namespace="e2f1c1d1-af7b-40b8-b162-555735f7fcf0"/>
    <xsd:import namespace="b9aa7a70-d999-4e53-a1b5-0c83c68f96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f1c1d1-af7b-40b8-b162-555735f7fc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2f314e9-fc0d-4d85-82e6-d8c57b4e0b7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9aa7a70-d999-4e53-a1b5-0c83c68f96a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2f1c1d1-af7b-40b8-b162-555735f7fcf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A1F16F-7E5B-4631-9F06-37BE59E089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f1c1d1-af7b-40b8-b162-555735f7fcf0"/>
    <ds:schemaRef ds:uri="b9aa7a70-d999-4e53-a1b5-0c83c68f96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DAB5EE-EF4B-4BAF-BBF6-64A7C4803E0A}">
  <ds:schemaRefs>
    <ds:schemaRef ds:uri="http://schemas.microsoft.com/office/2006/metadata/properties"/>
    <ds:schemaRef ds:uri="b9aa7a70-d999-4e53-a1b5-0c83c68f96a4"/>
    <ds:schemaRef ds:uri="http://schemas.openxmlformats.org/package/2006/metadata/core-properties"/>
    <ds:schemaRef ds:uri="http://schemas.microsoft.com/office/2006/documentManagement/types"/>
    <ds:schemaRef ds:uri="http://purl.org/dc/elements/1.1/"/>
    <ds:schemaRef ds:uri="http://purl.org/dc/dcmitype/"/>
    <ds:schemaRef ds:uri="http://schemas.microsoft.com/office/infopath/2007/PartnerControls"/>
    <ds:schemaRef ds:uri="e2f1c1d1-af7b-40b8-b162-555735f7fcf0"/>
    <ds:schemaRef ds:uri="http://purl.org/dc/terms/"/>
    <ds:schemaRef ds:uri="http://www.w3.org/XML/1998/namespace"/>
  </ds:schemaRefs>
</ds:datastoreItem>
</file>

<file path=customXml/itemProps3.xml><?xml version="1.0" encoding="utf-8"?>
<ds:datastoreItem xmlns:ds="http://schemas.openxmlformats.org/officeDocument/2006/customXml" ds:itemID="{13CE3E4D-732D-4958-918E-1B3F361D02CE}">
  <ds:schemaRefs>
    <ds:schemaRef ds:uri="http://schemas.microsoft.com/sharepoint/v3/contenttype/forms"/>
  </ds:schemaRefs>
</ds:datastoreItem>
</file>

<file path=docMetadata/LabelInfo.xml><?xml version="1.0" encoding="utf-8"?>
<clbl:labelList xmlns:clbl="http://schemas.microsoft.com/office/2020/mipLabelMetadata">
  <clbl:label id="{63bc48ba-2382-4786-b6b8-06f39b4154c1}" enabled="1" method="Privileged" siteId="{d9603b1e-fe0e-4dcf-82e3-a0e1ac1a8e4f}" removed="0"/>
  <clbl:label id="{b1c9b508-7c6e-42bd-bedf-808292653d6c}" enabled="1" method="Standard" siteId="{2882be50-2012-4d88-ac86-544124e120c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Willkommen</vt:lpstr>
      <vt:lpstr>Deckblatt</vt:lpstr>
      <vt:lpstr>Reifegrade</vt:lpstr>
      <vt:lpstr>Definitionen</vt:lpstr>
      <vt:lpstr>Informationssicherheit</vt:lpstr>
      <vt:lpstr>Prototypenschutz</vt:lpstr>
      <vt:lpstr>Datenschutz</vt:lpstr>
      <vt:lpstr>Ergebnisse</vt:lpstr>
      <vt:lpstr>Beispiele für KPIs</vt:lpstr>
      <vt:lpstr>Lizenz</vt:lpstr>
      <vt:lpstr>Änderungshistorie</vt:lpstr>
      <vt:lpstr>Änderungshistorie!Druckbereich</vt:lpstr>
      <vt:lpstr>'Beispiele für KPIs'!Druckbereich</vt:lpstr>
      <vt:lpstr>Datenschutz!Druckbereich</vt:lpstr>
      <vt:lpstr>Deckblatt!Druckbereich</vt:lpstr>
      <vt:lpstr>Definitionen!Druckbereich</vt:lpstr>
      <vt:lpstr>Ergebnisse!Druckbereich</vt:lpstr>
      <vt:lpstr>Informationssicherheit!Druckbereich</vt:lpstr>
      <vt:lpstr>Lizenz!Druckbereich</vt:lpstr>
      <vt:lpstr>Prototypenschutz!Druckbereich</vt:lpstr>
      <vt:lpstr>Reifegrade!Druckbereich</vt:lpstr>
      <vt:lpstr>Willkommen!Druckbereich</vt:lpstr>
    </vt:vector>
  </TitlesOfParts>
  <Manager/>
  <Company>ENX Association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Information Security Assessment</dc:title>
  <dc:subject>Information Security</dc:subject>
  <dc:creator>ENX WG ISA</dc:creator>
  <cp:keywords>Public</cp:keywords>
  <dc:description>Siehe Tablelenblatt "Lizenz"</dc:description>
  <cp:lastModifiedBy>Froelich, Jens (I/PH-2A)</cp:lastModifiedBy>
  <cp:revision/>
  <cp:lastPrinted>2026-09-30T03:46:07Z</cp:lastPrinted>
  <dcterms:created xsi:type="dcterms:W3CDTF">2012-07-03T07:09:06Z</dcterms:created>
  <dcterms:modified xsi:type="dcterms:W3CDTF">2026-09-30T06:20:28Z</dcterms:modified>
  <cp:category/>
  <cp:contentStatus>Released</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1;#|d92f5852-d603-402a-a35c-38e3c608dd28</vt:lpwstr>
  </property>
  <property fmtid="{D5CDD505-2E9C-101B-9397-08002B2CF9AE}" pid="3" name="MediaServiceImageTags">
    <vt:lpwstr/>
  </property>
  <property fmtid="{D5CDD505-2E9C-101B-9397-08002B2CF9AE}" pid="4" name="ContentTypeId">
    <vt:lpwstr>0x010100B9D70364BA5F9E46ACA5E6FFC358B1D8</vt:lpwstr>
  </property>
  <property fmtid="{D5CDD505-2E9C-101B-9397-08002B2CF9AE}" pid="5" name="TaxKeywordTaxHTField">
    <vt:lpwstr>|d92f5852-d603-402a-a35c-38e3c608dd28</vt:lpwstr>
  </property>
  <property fmtid="{D5CDD505-2E9C-101B-9397-08002B2CF9AE}" pid="6" name="TaxCatchAll">
    <vt:lpwstr/>
  </property>
</Properties>
</file>